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5" yWindow="210" windowWidth="19350" windowHeight="7425"/>
  </bookViews>
  <sheets>
    <sheet name="Юниорки" sheetId="5" r:id="rId1"/>
    <sheet name="Женщины" sheetId="1" r:id="rId2"/>
    <sheet name="Юниоры" sheetId="6" r:id="rId3"/>
    <sheet name="Мужчины" sheetId="3" r:id="rId4"/>
    <sheet name="командный зачет" sheetId="7" r:id="rId5"/>
    <sheet name="сводный протокол м" sheetId="8" r:id="rId6"/>
    <sheet name="сводный протокол ж" sheetId="9" r:id="rId7"/>
    <sheet name="нормы присвоения разрядов" sheetId="4" r:id="rId8"/>
  </sheets>
  <calcPr calcId="125725"/>
</workbook>
</file>

<file path=xl/calcChain.xml><?xml version="1.0" encoding="utf-8"?>
<calcChain xmlns="http://schemas.openxmlformats.org/spreadsheetml/2006/main">
  <c r="J19" i="9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15"/>
  <c r="B15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K34"/>
  <c r="K25"/>
  <c r="K18"/>
  <c r="K37"/>
  <c r="K36"/>
  <c r="K35"/>
  <c r="K33"/>
  <c r="K32"/>
  <c r="K31"/>
  <c r="K30"/>
  <c r="K29"/>
  <c r="K28"/>
  <c r="K27"/>
  <c r="K26"/>
  <c r="K24"/>
  <c r="K23"/>
  <c r="K22"/>
  <c r="K21"/>
  <c r="K20"/>
  <c r="K19"/>
  <c r="K17"/>
  <c r="K16"/>
  <c r="K15"/>
  <c r="K57" i="8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28"/>
  <c r="K27"/>
  <c r="K26"/>
  <c r="K30"/>
  <c r="K29"/>
  <c r="K25"/>
  <c r="K24"/>
  <c r="K23"/>
  <c r="K22"/>
  <c r="K21"/>
  <c r="K20"/>
  <c r="K19"/>
  <c r="K18"/>
  <c r="K17"/>
  <c r="K16"/>
  <c r="K15"/>
  <c r="J16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15"/>
  <c r="B16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15"/>
  <c r="F29" i="3"/>
  <c r="F47" i="6"/>
  <c r="K42"/>
  <c r="K40"/>
  <c r="K39"/>
  <c r="K43"/>
  <c r="K35"/>
  <c r="K29"/>
  <c r="K23" l="1"/>
  <c r="K17"/>
  <c r="K15"/>
  <c r="E37" i="5"/>
  <c r="K26"/>
  <c r="K16" i="1"/>
  <c r="K15"/>
  <c r="K14"/>
  <c r="K35" i="5"/>
  <c r="K34"/>
  <c r="K18"/>
  <c r="I28" i="7" l="1"/>
  <c r="I66"/>
  <c r="I63"/>
  <c r="I69"/>
  <c r="I60"/>
  <c r="I72"/>
  <c r="I56"/>
  <c r="I52"/>
  <c r="I48"/>
  <c r="I44"/>
  <c r="I40"/>
  <c r="I36"/>
  <c r="I32"/>
  <c r="I24" l="1"/>
  <c r="I20"/>
  <c r="I16"/>
  <c r="I12"/>
  <c r="B15" i="3" l="1"/>
  <c r="B16" s="1"/>
  <c r="B17" s="1"/>
  <c r="B18" s="1"/>
  <c r="B19" s="1"/>
  <c r="B20" s="1"/>
  <c r="B21" s="1"/>
  <c r="B22" s="1"/>
  <c r="B23" s="1"/>
  <c r="B24" s="1"/>
  <c r="B25" s="1"/>
  <c r="K45" i="6"/>
  <c r="K44"/>
  <c r="K41"/>
  <c r="K38"/>
  <c r="K37"/>
  <c r="K36"/>
  <c r="K34"/>
  <c r="K33"/>
  <c r="K32"/>
  <c r="K31"/>
  <c r="K30"/>
  <c r="K28"/>
  <c r="K27"/>
  <c r="K26"/>
  <c r="K25"/>
  <c r="K24"/>
  <c r="K22"/>
  <c r="K21"/>
  <c r="K20"/>
  <c r="K19"/>
  <c r="K18"/>
  <c r="K16"/>
  <c r="K14"/>
  <c r="B20"/>
  <c r="B21" s="1"/>
  <c r="B22" s="1"/>
  <c r="B26" s="1"/>
  <c r="B27" s="1"/>
  <c r="B28" s="1"/>
  <c r="B31" s="1"/>
  <c r="B32" s="1"/>
  <c r="B33" s="1"/>
  <c r="B34" s="1"/>
  <c r="B37" s="1"/>
  <c r="B38" s="1"/>
  <c r="B39" s="1"/>
  <c r="B40" s="1"/>
  <c r="B41" s="1"/>
  <c r="B44" s="1"/>
  <c r="B45" s="1"/>
  <c r="K33" i="5" l="1"/>
  <c r="K32"/>
  <c r="K31"/>
  <c r="K30"/>
  <c r="K29"/>
  <c r="K28"/>
  <c r="K27"/>
  <c r="K25"/>
  <c r="K24"/>
  <c r="K23"/>
  <c r="K22"/>
  <c r="K21"/>
  <c r="K20"/>
  <c r="K19"/>
  <c r="K17"/>
  <c r="K16"/>
  <c r="K25" i="3" l="1"/>
  <c r="K24"/>
  <c r="K23"/>
  <c r="K22"/>
  <c r="K21"/>
  <c r="K20"/>
  <c r="K19"/>
  <c r="K18"/>
  <c r="K17"/>
  <c r="K16"/>
  <c r="K15"/>
</calcChain>
</file>

<file path=xl/sharedStrings.xml><?xml version="1.0" encoding="utf-8"?>
<sst xmlns="http://schemas.openxmlformats.org/spreadsheetml/2006/main" count="948" uniqueCount="186">
  <si>
    <t>Результат</t>
  </si>
  <si>
    <t>Место</t>
  </si>
  <si>
    <t>ЛТУ</t>
  </si>
  <si>
    <t>НИУ ИТМО</t>
  </si>
  <si>
    <t>ГБОУ ДОД</t>
  </si>
  <si>
    <t>ХПЛ</t>
  </si>
  <si>
    <t>Мавричева Катерина</t>
  </si>
  <si>
    <t>ЛЕСГАФТА</t>
  </si>
  <si>
    <t>ГПА</t>
  </si>
  <si>
    <t xml:space="preserve">Кора-Хуна Айхаана </t>
  </si>
  <si>
    <t>Литвинов Александр</t>
  </si>
  <si>
    <t>лично</t>
  </si>
  <si>
    <t>ЛЭТИ</t>
  </si>
  <si>
    <t>СПб ГПУ</t>
  </si>
  <si>
    <t>Зун Павел Сергеевич</t>
  </si>
  <si>
    <t>Ситников Владислав</t>
  </si>
  <si>
    <t>Бонч-Бруевича</t>
  </si>
  <si>
    <t>Бабенко Георгий</t>
  </si>
  <si>
    <t>Свечинский Андрей</t>
  </si>
  <si>
    <t>Гатченко Вячеслав</t>
  </si>
  <si>
    <t>Открытое первенство Петроградского района Санкт-Петербурга по спортивному туризму</t>
  </si>
  <si>
    <t>в дисциплине "дистанция-пешеходная"</t>
  </si>
  <si>
    <t>20-22 сентября 2013</t>
  </si>
  <si>
    <t>Санкт-Петербург</t>
  </si>
  <si>
    <t>Фамилия Имя</t>
  </si>
  <si>
    <t>№</t>
  </si>
  <si>
    <t>№ п/п</t>
  </si>
  <si>
    <t xml:space="preserve">Пешехонова Анастасия </t>
  </si>
  <si>
    <t xml:space="preserve">Иванченко Мария </t>
  </si>
  <si>
    <t xml:space="preserve">Кечик Наталья </t>
  </si>
  <si>
    <t>Бызова Софья</t>
  </si>
  <si>
    <t xml:space="preserve">Семёнова Татьяна </t>
  </si>
  <si>
    <t>Хисамова Гузель</t>
  </si>
  <si>
    <t>Садуева Валентина</t>
  </si>
  <si>
    <t>Кольцова Ирина</t>
  </si>
  <si>
    <t>Троценко Ирина</t>
  </si>
  <si>
    <t>Рекиш Екатерина</t>
  </si>
  <si>
    <t>Пушкина Наталья</t>
  </si>
  <si>
    <t>Гилль Виктория</t>
  </si>
  <si>
    <t>Парфентьева Антонина</t>
  </si>
  <si>
    <t xml:space="preserve">Лясковская Мария </t>
  </si>
  <si>
    <t>Королева Яна</t>
  </si>
  <si>
    <t>Лебухова Анна</t>
  </si>
  <si>
    <t>Голубева Галина</t>
  </si>
  <si>
    <t>Рыбакова Софья</t>
  </si>
  <si>
    <t>Баскаева Евгения</t>
  </si>
  <si>
    <t xml:space="preserve">Букатару Александра </t>
  </si>
  <si>
    <t>Зарайская Дарья</t>
  </si>
  <si>
    <t>Г.р.</t>
  </si>
  <si>
    <t>Разряд</t>
  </si>
  <si>
    <t>Команда</t>
  </si>
  <si>
    <t>Территория</t>
  </si>
  <si>
    <t>Процент от результата победителя</t>
  </si>
  <si>
    <t>Выполненный норматив</t>
  </si>
  <si>
    <t>Примечания</t>
  </si>
  <si>
    <t xml:space="preserve">Протокол результатов соревнований на дистанции 2 класса (код ВРВС 0840091811) </t>
  </si>
  <si>
    <t>женщины</t>
  </si>
  <si>
    <t>б/р</t>
  </si>
  <si>
    <t>КМС</t>
  </si>
  <si>
    <t xml:space="preserve">Гришина Елена </t>
  </si>
  <si>
    <t>I</t>
  </si>
  <si>
    <t>II</t>
  </si>
  <si>
    <t>Мужчины</t>
  </si>
  <si>
    <t>Пынник Сергей</t>
  </si>
  <si>
    <t>Бобков Андрей</t>
  </si>
  <si>
    <t>Дзык Михаил</t>
  </si>
  <si>
    <t>Хлызов Дмитрий</t>
  </si>
  <si>
    <t>Чертков Евгений</t>
  </si>
  <si>
    <t>Гладков Александр</t>
  </si>
  <si>
    <t>Кочетков Павел</t>
  </si>
  <si>
    <t xml:space="preserve">Смирнов Станисав </t>
  </si>
  <si>
    <t>Павлов Артем</t>
  </si>
  <si>
    <t>Мельчин Анатолий</t>
  </si>
  <si>
    <t>Цыбанов Николай</t>
  </si>
  <si>
    <t>Кияшко Сергей</t>
  </si>
  <si>
    <t>Казанцев Александр</t>
  </si>
  <si>
    <t xml:space="preserve">Макаров Алексей </t>
  </si>
  <si>
    <t xml:space="preserve">Климов Александр </t>
  </si>
  <si>
    <t>Сперанский Ростислав</t>
  </si>
  <si>
    <t xml:space="preserve">Щепетов Семен </t>
  </si>
  <si>
    <t xml:space="preserve">Мазеин Константин </t>
  </si>
  <si>
    <t xml:space="preserve">Посадский Максим </t>
  </si>
  <si>
    <t>Снарский Сергей</t>
  </si>
  <si>
    <t>Мордасов Николай</t>
  </si>
  <si>
    <t>Геворкян Артур</t>
  </si>
  <si>
    <t>Прусаков Александр</t>
  </si>
  <si>
    <t xml:space="preserve">Буцько Егор </t>
  </si>
  <si>
    <t>Кутузов Илья</t>
  </si>
  <si>
    <t>Михайлов Никита</t>
  </si>
  <si>
    <t xml:space="preserve">Червинский Семен </t>
  </si>
  <si>
    <t>Павлюк Сергей</t>
  </si>
  <si>
    <t>Виноградов Дмитрий</t>
  </si>
  <si>
    <t>Шатровой Вячеслав</t>
  </si>
  <si>
    <t xml:space="preserve">Силаев Алексей </t>
  </si>
  <si>
    <t xml:space="preserve">Колотов Павел </t>
  </si>
  <si>
    <t>Савченко Владимир</t>
  </si>
  <si>
    <t xml:space="preserve">Паланджян Давид </t>
  </si>
  <si>
    <t xml:space="preserve">Черников Николай </t>
  </si>
  <si>
    <t>Мухин Даниил</t>
  </si>
  <si>
    <t xml:space="preserve">Кузьменко Евгений </t>
  </si>
  <si>
    <t>Юльметов Родион</t>
  </si>
  <si>
    <t>III</t>
  </si>
  <si>
    <t>Квалификационный ранг дистанции</t>
  </si>
  <si>
    <t>Главный судья _________________ / Васильева М.О., СС2К, Санкт-Петербург/</t>
  </si>
  <si>
    <t>Главный секретарь _______________ / Матыжонок В.Н.,СС3К, Санкт-Петербург/</t>
  </si>
  <si>
    <t>3. Для мужчин квалификационный ранг личной дистанции определяется среди спортсменов, занявших первые 12 мест, по сумме баллов,                   в соответствии со спортивным разрядом (званием) спортсменов умноженной на 2.</t>
  </si>
  <si>
    <t>4. Для женщин квалификационный ранг личной дистанции определяется среди спортсменок, занявших первые 8 мест, по сумме баллов,                                                                                    в соответствии со спортивным разрядом (званием) спортсменок умноженной на 3.</t>
  </si>
  <si>
    <t xml:space="preserve">5. Баллы начисляются в зависимости от квалификации (спортивных разрядов, званий) спортсменов. Баллы, начисляемые спортсменам: МС - 100; КМС - 30; I спортивный разряд - 10;  II спортивный разряд - 3;  III спортивный разряд - 1; I юношеский спортивный разряд - 1; II юношеский спортивный разряд - 0,3; III юношеский спортивный разряд - 0,1. </t>
  </si>
  <si>
    <t>нормы и  условия их выполнения для присвоения спортивных разрядов</t>
  </si>
  <si>
    <t xml:space="preserve">Наименование спортивной дисциплины </t>
  </si>
  <si>
    <t xml:space="preserve">Класс дистанции </t>
  </si>
  <si>
    <t>Квалификационный ранг соревнований</t>
  </si>
  <si>
    <t>Единицы измерения</t>
  </si>
  <si>
    <t>Спортивные разряды</t>
  </si>
  <si>
    <t>Юношеские спортивные разряды</t>
  </si>
  <si>
    <t xml:space="preserve">I </t>
  </si>
  <si>
    <t xml:space="preserve">II </t>
  </si>
  <si>
    <t xml:space="preserve">III </t>
  </si>
  <si>
    <t>Дистанции</t>
  </si>
  <si>
    <t>менее 1</t>
  </si>
  <si>
    <t>Результаты участников в % от времени победителя, не более</t>
  </si>
  <si>
    <t>В течение одного года три раза закончить дистанцию в контрольное время на соревнованиях любого статуса</t>
  </si>
  <si>
    <t>5-6</t>
  </si>
  <si>
    <t>Условия выполнения норм</t>
  </si>
  <si>
    <t>1. Квалификационный ранг групповой дистанции определяется среди групп, занявших первые 6 мест, по сумме баллов, в соответствии  со спортивным разрядом (званием) спортсменов. Квалификационный ранг групповой дистанции определяется из расчета 4-х человек в группе. Если  в группе другое количество участников, то для определения суммы баллов группы определяется средний балл и умножается на 4.</t>
  </si>
  <si>
    <t>2. Квалификационный ранг дистанции связок определяется среди связок, занявших первые 6 мест, по сумме баллов, в соответствии                                                                             со спортивным разрядом (званием) спортсменов, умноженной на 2.</t>
  </si>
  <si>
    <t>6. Баллы начисляются за действующие спортивный разряды и спортивные звания (при условии выполнения соответствующих норм за последние два года).В случае отсутствия документального подтверждения спортивного звания или спортивного разряда у спортсмена, в целях подсчета квалификационного уровня соревнований, его спортивный разряд (звание) понижается на один уровень (разряд) за каждые два неподтвержденных года.</t>
  </si>
  <si>
    <t>7. Спортивные юношеские разряды присваиваются в соревнованиях в возрастных группах не старше 14 лет.</t>
  </si>
  <si>
    <t xml:space="preserve">8. Для присвоения первого спортивного разряда обязательным условием является участие в судействе соревнований не менее 3-х спортивных судей 1 категории. Для присвоения остальных спортивных разрядов - в судействе должно принимать участие не менее 5-ти спортивных судей. </t>
  </si>
  <si>
    <t>Сложность маршрутов</t>
  </si>
  <si>
    <t>Категория</t>
  </si>
  <si>
    <t>Степень</t>
  </si>
  <si>
    <t>Маршруты</t>
  </si>
  <si>
    <t>Не регламентируется</t>
  </si>
  <si>
    <t>Результаты участников в % от времени победителя, не менее</t>
  </si>
  <si>
    <t>В течение одного года два раза закончить маршрут</t>
  </si>
  <si>
    <t>2 - 3</t>
  </si>
  <si>
    <t>1 - 2</t>
  </si>
  <si>
    <t>1 - 3</t>
  </si>
  <si>
    <t xml:space="preserve">Наименование дисциплины </t>
  </si>
  <si>
    <t>2 - 4</t>
  </si>
  <si>
    <t>Результаты участников в % от времени победителя, не менее.</t>
  </si>
  <si>
    <t>3 - 5</t>
  </si>
  <si>
    <t>4 - 6</t>
  </si>
  <si>
    <t xml:space="preserve">1. Квалификационный ранг соревнований определяется по группам, занявшим первые 6 мест по сумме баллов, в соответствии                                         с категорией сложности пройденных группами маршрутов.  Баллы начисляются в зависимости от  категории сложности маршрутов, пройденных группами:  6 категория сложности - 12 баллов, 5 категория сложности - 8 баллов; 4 категория сложности -  5 баллов;               3 категория сложности - 3 балла; 2 категория сложности - 2 балла;  1 категория сложности - 1 балл.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</si>
  <si>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 Выполнение норм допускется: для III спортивного разряда на маршрутах 1 категории сложности и выше, для II спортивного разряда                                                                       на маршрутах 2 категории сложности и выше, для I спортивного разряда на маршрутах 3 категории сложности и выше.</t>
  </si>
  <si>
    <t>3. На момент выполнения нормы юношеского спортивного разряда спортсмен должен принять участие в прохождении маршрутов следующих степеней сложности: для III юношеского спортивного разряда - 1 степени сложности два раза, для II  юношеского спортивного разряда - 1 и 2 степеней сложности, для I юношеского спортивного разряда - 3 степени сложности.</t>
  </si>
  <si>
    <t>4. На момент выполнения нормы спортивного разряда спортсмен должен принять участие участником / руководителем в прохождении маршрутов следующих категорий сложности:</t>
  </si>
  <si>
    <t xml:space="preserve"> - для III спортивного разряда (мужчины и женщины) - 1 категории сложности - участником;</t>
  </si>
  <si>
    <t xml:space="preserve"> - для II спортивного разряда (мужчины и женщины)  - 1 и  2 категорий сложности - участником и 1 категории сложности - руководителем;</t>
  </si>
  <si>
    <t xml:space="preserve"> - для I спортивного разряда (мужчины и женщины) - 1, 2 и 3 категорий сложности - участником и  1, 2 и 3 категорий сложности - руководителем.</t>
  </si>
  <si>
    <t xml:space="preserve">5. Участие (руководство) в маршруте более высокой категории сложности засчитывается за участие (руководство) любым маршрутом более низкой категории сложности.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</si>
  <si>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6. Засчитывается замена руководства маршрутом на участие в двух маршрутах той же категории сложности или участие в одном маршруте категорией выше.     </t>
  </si>
  <si>
    <t>юниорки</t>
  </si>
  <si>
    <t>3</t>
  </si>
  <si>
    <t>Юниоры</t>
  </si>
  <si>
    <t>Командный зачет
в дисциплине: "дистанция - пешеходная" 2 класса</t>
  </si>
  <si>
    <t>Участник</t>
  </si>
  <si>
    <t>Пол</t>
  </si>
  <si>
    <t>Результат
участника</t>
  </si>
  <si>
    <t>Примечание</t>
  </si>
  <si>
    <t>Очки участника в зачет команды</t>
  </si>
  <si>
    <t>Сумма очков участников команды</t>
  </si>
  <si>
    <t>Место команды</t>
  </si>
  <si>
    <t>Результат
команды</t>
  </si>
  <si>
    <t>м</t>
  </si>
  <si>
    <t>ж</t>
  </si>
  <si>
    <t>ЛТУ-1</t>
  </si>
  <si>
    <t>ЛТУ-2</t>
  </si>
  <si>
    <t>ИТМО-1</t>
  </si>
  <si>
    <t>ИТМО-2</t>
  </si>
  <si>
    <t>Лесгафта</t>
  </si>
  <si>
    <t>ЛТУ-3</t>
  </si>
  <si>
    <t>ЛТУ-4</t>
  </si>
  <si>
    <t>ИТМО-3</t>
  </si>
  <si>
    <t>ИТМО-4</t>
  </si>
  <si>
    <t>ИТМО-5</t>
  </si>
  <si>
    <t>ИТМО-6</t>
  </si>
  <si>
    <t>ИТМО-7</t>
  </si>
  <si>
    <t>ИТМО-8</t>
  </si>
  <si>
    <t>ИТМО-9</t>
  </si>
  <si>
    <t>ИТМО-10</t>
  </si>
  <si>
    <t>2</t>
  </si>
  <si>
    <t xml:space="preserve">Зун Павел </t>
  </si>
  <si>
    <t>СВОДНЫЙ</t>
  </si>
  <si>
    <t>Сектор физической культуры и спорта администрации Петроградского района Санкт-Петербурга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</si>
</sst>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8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i/>
      <sz val="14"/>
      <color rgb="FF00000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 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Times New Roman Cyr"/>
      <charset val="204"/>
    </font>
    <font>
      <sz val="14"/>
      <name val="Times New Roman Cyr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color indexed="8"/>
      <name val="Times New Roman Cyr"/>
      <charset val="204"/>
    </font>
    <font>
      <sz val="11"/>
      <name val="Times New Roman Cyr"/>
      <charset val="204"/>
    </font>
    <font>
      <sz val="10"/>
      <color indexed="8"/>
      <name val="Times New Roman"/>
      <family val="1"/>
      <charset val="204"/>
    </font>
    <font>
      <sz val="11"/>
      <color indexed="8"/>
      <name val="Arial Narrow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5" fillId="0" borderId="0"/>
  </cellStyleXfs>
  <cellXfs count="39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21" fontId="0" fillId="0" borderId="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21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2" fillId="0" borderId="0" xfId="0" quotePrefix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2" borderId="2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vertical="center" wrapText="1"/>
    </xf>
    <xf numFmtId="0" fontId="17" fillId="2" borderId="19" xfId="0" applyFont="1" applyFill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49" fontId="15" fillId="0" borderId="39" xfId="0" applyNumberFormat="1" applyFont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wrapText="1"/>
    </xf>
    <xf numFmtId="0" fontId="17" fillId="2" borderId="23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7" fillId="2" borderId="22" xfId="0" applyFont="1" applyFill="1" applyBorder="1" applyAlignment="1">
      <alignment horizont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wrapText="1"/>
    </xf>
    <xf numFmtId="0" fontId="17" fillId="2" borderId="25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0" fontId="17" fillId="2" borderId="9" xfId="0" applyFont="1" applyFill="1" applyBorder="1" applyAlignment="1">
      <alignment horizont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wrapText="1"/>
    </xf>
    <xf numFmtId="0" fontId="17" fillId="2" borderId="47" xfId="0" applyFont="1" applyFill="1" applyBorder="1" applyAlignment="1">
      <alignment horizontal="center" wrapText="1"/>
    </xf>
    <xf numFmtId="0" fontId="17" fillId="2" borderId="37" xfId="0" applyFont="1" applyFill="1" applyBorder="1" applyAlignment="1">
      <alignment horizontal="center" wrapText="1"/>
    </xf>
    <xf numFmtId="0" fontId="17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21" fontId="9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9" fontId="8" fillId="0" borderId="0" xfId="0" quotePrefix="1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/>
    <xf numFmtId="21" fontId="9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0" fillId="0" borderId="1" xfId="0" applyBorder="1" applyAlignment="1"/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2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/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9" fillId="0" borderId="54" xfId="0" applyFont="1" applyBorder="1"/>
    <xf numFmtId="0" fontId="9" fillId="0" borderId="26" xfId="0" applyFont="1" applyBorder="1" applyAlignment="1"/>
    <xf numFmtId="0" fontId="9" fillId="0" borderId="26" xfId="0" applyFont="1" applyFill="1" applyBorder="1" applyAlignment="1">
      <alignment horizontal="center" vertical="center"/>
    </xf>
    <xf numFmtId="21" fontId="9" fillId="0" borderId="26" xfId="0" applyNumberFormat="1" applyFont="1" applyBorder="1" applyAlignment="1">
      <alignment horizontal="center" wrapText="1"/>
    </xf>
    <xf numFmtId="0" fontId="9" fillId="0" borderId="26" xfId="0" applyFont="1" applyBorder="1" applyAlignment="1">
      <alignment horizontal="right" wrapText="1"/>
    </xf>
    <xf numFmtId="0" fontId="9" fillId="0" borderId="0" xfId="0" applyFont="1" applyBorder="1" applyAlignment="1"/>
    <xf numFmtId="0" fontId="9" fillId="0" borderId="14" xfId="0" applyFont="1" applyBorder="1" applyAlignment="1"/>
    <xf numFmtId="0" fontId="9" fillId="0" borderId="26" xfId="0" applyFont="1" applyBorder="1"/>
    <xf numFmtId="0" fontId="24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0" fontId="26" fillId="0" borderId="10" xfId="1" applyNumberFormat="1" applyFont="1" applyFill="1" applyBorder="1" applyAlignment="1">
      <alignment horizontal="center" vertical="center" wrapText="1"/>
    </xf>
    <xf numFmtId="21" fontId="9" fillId="0" borderId="14" xfId="0" applyNumberFormat="1" applyFont="1" applyBorder="1" applyAlignment="1">
      <alignment horizontal="center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21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5" xfId="0" applyFont="1" applyBorder="1"/>
    <xf numFmtId="0" fontId="9" fillId="0" borderId="22" xfId="0" applyFont="1" applyBorder="1"/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/>
    </xf>
    <xf numFmtId="21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/>
    <xf numFmtId="0" fontId="9" fillId="0" borderId="9" xfId="0" applyFont="1" applyBorder="1"/>
    <xf numFmtId="0" fontId="9" fillId="0" borderId="6" xfId="0" applyFont="1" applyBorder="1" applyAlignment="1"/>
    <xf numFmtId="21" fontId="9" fillId="0" borderId="6" xfId="0" applyNumberFormat="1" applyFont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9" fillId="0" borderId="14" xfId="0" applyFont="1" applyFill="1" applyBorder="1" applyAlignment="1">
      <alignment horizontal="center"/>
    </xf>
    <xf numFmtId="0" fontId="8" fillId="0" borderId="14" xfId="0" applyFont="1" applyBorder="1" applyAlignment="1">
      <alignment wrapText="1"/>
    </xf>
    <xf numFmtId="9" fontId="8" fillId="0" borderId="22" xfId="0" quotePrefix="1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0" fontId="8" fillId="0" borderId="6" xfId="0" applyFont="1" applyBorder="1" applyAlignment="1">
      <alignment wrapText="1"/>
    </xf>
    <xf numFmtId="9" fontId="8" fillId="0" borderId="22" xfId="0" quotePrefix="1" applyNumberFormat="1" applyFont="1" applyBorder="1" applyAlignment="1">
      <alignment horizont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0" fontId="9" fillId="0" borderId="10" xfId="0" applyFont="1" applyBorder="1" applyAlignment="1"/>
    <xf numFmtId="0" fontId="9" fillId="0" borderId="6" xfId="0" applyFont="1" applyBorder="1" applyAlignment="1">
      <alignment horizontal="right" wrapText="1"/>
    </xf>
    <xf numFmtId="21" fontId="9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right" wrapText="1"/>
    </xf>
    <xf numFmtId="0" fontId="8" fillId="0" borderId="6" xfId="0" applyFont="1" applyBorder="1" applyAlignment="1">
      <alignment vertical="center" wrapText="1"/>
    </xf>
    <xf numFmtId="9" fontId="8" fillId="0" borderId="5" xfId="0" quotePrefix="1" applyNumberFormat="1" applyFont="1" applyBorder="1" applyAlignment="1">
      <alignment horizontal="center" vertical="center" wrapText="1"/>
    </xf>
    <xf numFmtId="9" fontId="8" fillId="0" borderId="9" xfId="0" quotePrefix="1" applyNumberFormat="1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9" fillId="0" borderId="43" xfId="0" applyFont="1" applyFill="1" applyBorder="1" applyAlignment="1">
      <alignment horizontal="center" vertical="center"/>
    </xf>
    <xf numFmtId="21" fontId="9" fillId="0" borderId="43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vertical="center" wrapText="1"/>
    </xf>
    <xf numFmtId="0" fontId="9" fillId="0" borderId="39" xfId="0" applyFont="1" applyBorder="1"/>
    <xf numFmtId="0" fontId="9" fillId="0" borderId="43" xfId="0" applyFont="1" applyBorder="1" applyAlignment="1"/>
    <xf numFmtId="0" fontId="9" fillId="0" borderId="43" xfId="0" applyFont="1" applyFill="1" applyBorder="1" applyAlignment="1">
      <alignment horizontal="center"/>
    </xf>
    <xf numFmtId="21" fontId="9" fillId="0" borderId="43" xfId="0" applyNumberFormat="1" applyFont="1" applyBorder="1" applyAlignment="1">
      <alignment horizontal="center" wrapText="1"/>
    </xf>
    <xf numFmtId="0" fontId="8" fillId="0" borderId="43" xfId="0" applyFont="1" applyBorder="1" applyAlignment="1">
      <alignment wrapText="1"/>
    </xf>
    <xf numFmtId="0" fontId="11" fillId="0" borderId="67" xfId="0" applyFont="1" applyBorder="1" applyAlignment="1">
      <alignment horizontal="center" wrapText="1"/>
    </xf>
    <xf numFmtId="9" fontId="8" fillId="0" borderId="39" xfId="0" quotePrefix="1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vertical="center"/>
    </xf>
    <xf numFmtId="1" fontId="9" fillId="0" borderId="43" xfId="0" applyNumberFormat="1" applyFont="1" applyBorder="1" applyAlignment="1">
      <alignment horizontal="center" vertical="center" wrapText="1"/>
    </xf>
    <xf numFmtId="1" fontId="9" fillId="0" borderId="43" xfId="0" applyNumberFormat="1" applyFont="1" applyBorder="1" applyAlignment="1">
      <alignment horizontal="center" wrapText="1"/>
    </xf>
    <xf numFmtId="0" fontId="8" fillId="0" borderId="26" xfId="0" applyFont="1" applyBorder="1" applyAlignment="1">
      <alignment vertical="center" wrapText="1"/>
    </xf>
    <xf numFmtId="21" fontId="9" fillId="0" borderId="26" xfId="0" applyNumberFormat="1" applyFont="1" applyBorder="1" applyAlignment="1">
      <alignment horizontal="center" vertical="center" wrapText="1"/>
    </xf>
    <xf numFmtId="0" fontId="9" fillId="0" borderId="25" xfId="0" applyFont="1" applyBorder="1"/>
    <xf numFmtId="9" fontId="8" fillId="0" borderId="23" xfId="0" quotePrefix="1" applyNumberFormat="1" applyFont="1" applyBorder="1" applyAlignment="1">
      <alignment horizontal="center" wrapText="1"/>
    </xf>
    <xf numFmtId="0" fontId="9" fillId="0" borderId="57" xfId="0" applyFont="1" applyBorder="1" applyAlignment="1">
      <alignment horizontal="center"/>
    </xf>
    <xf numFmtId="0" fontId="9" fillId="0" borderId="26" xfId="0" applyFont="1" applyBorder="1" applyAlignment="1">
      <alignment vertical="center"/>
    </xf>
    <xf numFmtId="0" fontId="11" fillId="0" borderId="43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 wrapText="1"/>
    </xf>
    <xf numFmtId="165" fontId="8" fillId="0" borderId="1" xfId="0" quotePrefix="1" applyNumberFormat="1" applyFont="1" applyBorder="1" applyAlignment="1">
      <alignment horizontal="center" vertical="center" wrapText="1"/>
    </xf>
    <xf numFmtId="165" fontId="8" fillId="0" borderId="1" xfId="0" quotePrefix="1" applyNumberFormat="1" applyFont="1" applyBorder="1" applyAlignment="1">
      <alignment horizont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NumberFormat="1" applyFont="1" applyBorder="1" applyAlignment="1">
      <alignment horizontal="center" vertical="center" wrapText="1"/>
    </xf>
    <xf numFmtId="165" fontId="8" fillId="0" borderId="0" xfId="0" quotePrefix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13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165" fontId="9" fillId="0" borderId="0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9" fontId="9" fillId="0" borderId="2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justify" vertical="top" wrapText="1"/>
    </xf>
    <xf numFmtId="0" fontId="9" fillId="0" borderId="25" xfId="0" applyFont="1" applyBorder="1" applyAlignment="1">
      <alignment horizontal="center"/>
    </xf>
    <xf numFmtId="0" fontId="9" fillId="0" borderId="6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1" fillId="0" borderId="58" xfId="0" applyFont="1" applyBorder="1" applyAlignment="1">
      <alignment horizontal="center" wrapText="1"/>
    </xf>
    <xf numFmtId="0" fontId="11" fillId="0" borderId="53" xfId="0" applyFont="1" applyBorder="1" applyAlignment="1">
      <alignment horizontal="center" wrapText="1"/>
    </xf>
    <xf numFmtId="1" fontId="9" fillId="0" borderId="58" xfId="0" applyNumberFormat="1" applyFont="1" applyBorder="1" applyAlignment="1">
      <alignment horizontal="center" vertical="center" wrapText="1"/>
    </xf>
    <xf numFmtId="1" fontId="9" fillId="0" borderId="53" xfId="0" applyNumberFormat="1" applyFont="1" applyBorder="1" applyAlignment="1">
      <alignment horizontal="center" vertical="center" wrapText="1"/>
    </xf>
    <xf numFmtId="1" fontId="9" fillId="0" borderId="60" xfId="0" applyNumberFormat="1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1" fontId="9" fillId="0" borderId="58" xfId="0" applyNumberFormat="1" applyFont="1" applyBorder="1" applyAlignment="1">
      <alignment horizontal="center" wrapText="1"/>
    </xf>
    <xf numFmtId="1" fontId="9" fillId="0" borderId="53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1" fillId="0" borderId="59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/>
    </xf>
    <xf numFmtId="0" fontId="11" fillId="0" borderId="65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wrapText="1"/>
    </xf>
    <xf numFmtId="0" fontId="11" fillId="0" borderId="61" xfId="0" applyFont="1" applyBorder="1" applyAlignment="1">
      <alignment horizontal="center" wrapText="1"/>
    </xf>
    <xf numFmtId="0" fontId="11" fillId="0" borderId="60" xfId="0" applyFont="1" applyBorder="1" applyAlignment="1">
      <alignment horizontal="center" wrapText="1"/>
    </xf>
    <xf numFmtId="1" fontId="9" fillId="0" borderId="60" xfId="0" applyNumberFormat="1" applyFont="1" applyBorder="1" applyAlignment="1">
      <alignment horizont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8" fillId="0" borderId="62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wrapText="1"/>
    </xf>
    <xf numFmtId="0" fontId="8" fillId="0" borderId="63" xfId="0" applyFont="1" applyBorder="1" applyAlignment="1">
      <alignment horizontal="left" wrapText="1"/>
    </xf>
    <xf numFmtId="0" fontId="9" fillId="0" borderId="13" xfId="0" applyFont="1" applyBorder="1" applyAlignment="1">
      <alignment horizontal="left"/>
    </xf>
    <xf numFmtId="0" fontId="9" fillId="0" borderId="62" xfId="0" applyFont="1" applyBorder="1" applyAlignment="1">
      <alignment horizontal="left"/>
    </xf>
    <xf numFmtId="0" fontId="9" fillId="0" borderId="63" xfId="0" applyFont="1" applyBorder="1" applyAlignment="1">
      <alignment horizontal="left"/>
    </xf>
    <xf numFmtId="0" fontId="9" fillId="0" borderId="64" xfId="0" applyFont="1" applyBorder="1" applyAlignment="1">
      <alignment horizontal="left"/>
    </xf>
    <xf numFmtId="0" fontId="26" fillId="0" borderId="5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6" xfId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9" fillId="0" borderId="56" xfId="0" applyFont="1" applyBorder="1" applyAlignment="1">
      <alignment horizontal="right"/>
    </xf>
    <xf numFmtId="0" fontId="9" fillId="0" borderId="55" xfId="0" applyFont="1" applyBorder="1" applyAlignment="1">
      <alignment horizontal="right"/>
    </xf>
    <xf numFmtId="0" fontId="9" fillId="0" borderId="57" xfId="0" applyFont="1" applyBorder="1" applyAlignment="1">
      <alignment horizontal="right"/>
    </xf>
    <xf numFmtId="0" fontId="26" fillId="0" borderId="5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5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textRotation="90" wrapText="1"/>
    </xf>
    <xf numFmtId="0" fontId="17" fillId="0" borderId="28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6" fontId="17" fillId="0" borderId="13" xfId="0" quotePrefix="1" applyNumberFormat="1" applyFont="1" applyBorder="1" applyAlignment="1">
      <alignment horizontal="center" vertical="center" wrapText="1"/>
    </xf>
    <xf numFmtId="16" fontId="17" fillId="0" borderId="23" xfId="0" quotePrefix="1" applyNumberFormat="1" applyFont="1" applyBorder="1" applyAlignment="1">
      <alignment horizontal="center" vertical="center" wrapText="1"/>
    </xf>
    <xf numFmtId="16" fontId="17" fillId="0" borderId="17" xfId="0" quotePrefix="1" applyNumberFormat="1" applyFont="1" applyBorder="1" applyAlignment="1">
      <alignment horizontal="center" vertical="center" wrapText="1"/>
    </xf>
    <xf numFmtId="16" fontId="17" fillId="0" borderId="22" xfId="0" quotePrefix="1" applyNumberFormat="1" applyFont="1" applyBorder="1" applyAlignment="1">
      <alignment horizontal="center" vertical="center" wrapText="1"/>
    </xf>
    <xf numFmtId="16" fontId="17" fillId="0" borderId="8" xfId="0" quotePrefix="1" applyNumberFormat="1" applyFont="1" applyBorder="1" applyAlignment="1">
      <alignment horizontal="center" vertical="center" wrapText="1"/>
    </xf>
    <xf numFmtId="16" fontId="17" fillId="0" borderId="9" xfId="0" quotePrefix="1" applyNumberFormat="1" applyFont="1" applyBorder="1" applyAlignment="1">
      <alignment horizontal="center" vertical="center" wrapText="1"/>
    </xf>
    <xf numFmtId="0" fontId="18" fillId="0" borderId="29" xfId="0" applyFont="1" applyBorder="1" applyAlignment="1">
      <alignment horizontal="right" wrapText="1"/>
    </xf>
    <xf numFmtId="0" fontId="17" fillId="0" borderId="29" xfId="0" applyFont="1" applyBorder="1" applyAlignment="1">
      <alignment horizontal="right" wrapText="1"/>
    </xf>
    <xf numFmtId="0" fontId="17" fillId="0" borderId="3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justify" wrapText="1"/>
    </xf>
    <xf numFmtId="0" fontId="13" fillId="0" borderId="31" xfId="0" applyFont="1" applyBorder="1" applyAlignment="1">
      <alignment horizontal="justify" wrapText="1"/>
    </xf>
    <xf numFmtId="0" fontId="17" fillId="0" borderId="28" xfId="0" applyFont="1" applyBorder="1" applyAlignment="1">
      <alignment horizontal="justify" vertical="top" wrapText="1"/>
    </xf>
    <xf numFmtId="0" fontId="17" fillId="0" borderId="32" xfId="0" applyFont="1" applyBorder="1" applyAlignment="1">
      <alignment horizontal="justify" vertical="top" wrapText="1"/>
    </xf>
    <xf numFmtId="0" fontId="15" fillId="0" borderId="3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textRotation="90" wrapText="1"/>
    </xf>
    <xf numFmtId="0" fontId="17" fillId="0" borderId="44" xfId="0" applyFont="1" applyBorder="1" applyAlignment="1">
      <alignment horizontal="center" vertical="center" textRotation="90" wrapText="1"/>
    </xf>
    <xf numFmtId="0" fontId="17" fillId="0" borderId="49" xfId="0" applyFont="1" applyBorder="1" applyAlignment="1">
      <alignment horizontal="center" vertical="center" textRotation="90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7" fillId="2" borderId="22" xfId="0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17" fillId="2" borderId="2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46" xfId="0" applyFont="1" applyBorder="1" applyAlignment="1">
      <alignment horizontal="center" vertical="center" textRotation="90" wrapText="1"/>
    </xf>
    <xf numFmtId="0" fontId="17" fillId="0" borderId="51" xfId="0" applyFont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 textRotation="90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 wrapText="1"/>
    </xf>
    <xf numFmtId="49" fontId="21" fillId="2" borderId="23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justify" vertical="top" wrapText="1"/>
    </xf>
    <xf numFmtId="0" fontId="23" fillId="0" borderId="0" xfId="0" applyFont="1" applyBorder="1" applyAlignment="1">
      <alignment horizontal="justify" vertical="top" wrapText="1"/>
    </xf>
    <xf numFmtId="0" fontId="23" fillId="0" borderId="2" xfId="0" applyFont="1" applyBorder="1" applyAlignment="1">
      <alignment horizontal="justify" vertical="top" wrapText="1"/>
    </xf>
    <xf numFmtId="0" fontId="15" fillId="0" borderId="11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0" fontId="15" fillId="0" borderId="2" xfId="0" applyFont="1" applyBorder="1" applyAlignment="1">
      <alignment horizontal="justify" vertical="top" wrapText="1"/>
    </xf>
    <xf numFmtId="49" fontId="23" fillId="0" borderId="27" xfId="0" applyNumberFormat="1" applyFont="1" applyBorder="1" applyAlignment="1">
      <alignment horizontal="justify" vertical="top" wrapText="1"/>
    </xf>
    <xf numFmtId="49" fontId="23" fillId="0" borderId="28" xfId="0" applyNumberFormat="1" applyFont="1" applyBorder="1" applyAlignment="1">
      <alignment horizontal="justify" vertical="top" wrapText="1"/>
    </xf>
    <xf numFmtId="49" fontId="23" fillId="0" borderId="32" xfId="0" applyNumberFormat="1" applyFont="1" applyBorder="1" applyAlignment="1">
      <alignment horizontal="justify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B3" sqref="B3:M3"/>
    </sheetView>
  </sheetViews>
  <sheetFormatPr defaultRowHeight="15"/>
  <cols>
    <col min="1" max="1" width="2.7109375" customWidth="1"/>
    <col min="2" max="2" width="6" customWidth="1"/>
    <col min="4" max="4" width="25" customWidth="1"/>
    <col min="7" max="7" width="12.140625" customWidth="1"/>
    <col min="8" max="8" width="18.28515625" customWidth="1"/>
    <col min="9" max="9" width="10.28515625" customWidth="1"/>
    <col min="10" max="10" width="9.5703125" bestFit="1" customWidth="1"/>
    <col min="11" max="11" width="15" customWidth="1"/>
    <col min="12" max="12" width="16.28515625" customWidth="1"/>
    <col min="13" max="13" width="13.5703125" customWidth="1"/>
  </cols>
  <sheetData>
    <row r="1" spans="1:13">
      <c r="A1" s="107"/>
      <c r="C1" s="107"/>
      <c r="D1" s="3"/>
      <c r="E1" s="107"/>
      <c r="F1" s="107"/>
      <c r="I1" s="107"/>
      <c r="J1" s="107"/>
      <c r="K1" s="107"/>
    </row>
    <row r="2" spans="1:13">
      <c r="A2" s="107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3">
      <c r="A3" s="107"/>
      <c r="B3" s="235" t="s">
        <v>185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3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</row>
    <row r="5" spans="1:13" ht="15.75">
      <c r="A5" s="107"/>
      <c r="B5" s="236" t="s">
        <v>20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13" ht="15.75">
      <c r="A6" s="107"/>
      <c r="B6" s="236" t="s">
        <v>21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</row>
    <row r="7" spans="1:13">
      <c r="A7" s="5"/>
      <c r="B7" s="6" t="s">
        <v>22</v>
      </c>
      <c r="C7" s="107"/>
      <c r="D7" s="3"/>
      <c r="E7" s="107"/>
      <c r="F7" s="107"/>
      <c r="G7" s="2"/>
      <c r="I7" s="9"/>
      <c r="J7" s="9"/>
      <c r="K7" s="107"/>
      <c r="L7" s="237" t="s">
        <v>23</v>
      </c>
      <c r="M7" s="237"/>
    </row>
    <row r="8" spans="1:13">
      <c r="A8" s="5"/>
      <c r="C8" s="107"/>
      <c r="D8" s="3"/>
      <c r="E8" s="107"/>
      <c r="F8" s="107"/>
      <c r="G8" s="1"/>
      <c r="H8" s="1"/>
      <c r="I8" s="7"/>
      <c r="J8" s="7"/>
      <c r="K8" s="107"/>
    </row>
    <row r="9" spans="1:13">
      <c r="A9" s="5"/>
      <c r="C9" s="107"/>
      <c r="D9" s="3"/>
      <c r="E9" s="107"/>
      <c r="F9" s="107"/>
      <c r="G9" s="1"/>
      <c r="H9" s="1"/>
      <c r="I9" s="7"/>
      <c r="J9" s="7"/>
      <c r="K9" s="107"/>
    </row>
    <row r="10" spans="1:13">
      <c r="A10" s="5"/>
      <c r="C10" s="107"/>
      <c r="D10" s="3"/>
      <c r="E10" s="107"/>
      <c r="F10" s="107"/>
      <c r="G10" s="1"/>
      <c r="H10" s="1"/>
      <c r="I10" s="7"/>
      <c r="J10" s="7"/>
      <c r="K10" s="107"/>
    </row>
    <row r="11" spans="1:13" ht="18.75">
      <c r="A11" s="5"/>
      <c r="B11" s="233" t="s">
        <v>55</v>
      </c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</row>
    <row r="12" spans="1:13" ht="18.75">
      <c r="A12" s="5"/>
      <c r="B12" s="232" t="s">
        <v>153</v>
      </c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</row>
    <row r="13" spans="1:13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ht="38.25">
      <c r="A14" s="5"/>
      <c r="B14" s="16" t="s">
        <v>26</v>
      </c>
      <c r="C14" s="16" t="s">
        <v>25</v>
      </c>
      <c r="D14" s="8" t="s">
        <v>24</v>
      </c>
      <c r="E14" s="16" t="s">
        <v>48</v>
      </c>
      <c r="F14" s="16" t="s">
        <v>49</v>
      </c>
      <c r="G14" s="8" t="s">
        <v>50</v>
      </c>
      <c r="H14" s="16" t="s">
        <v>51</v>
      </c>
      <c r="I14" s="8" t="s">
        <v>0</v>
      </c>
      <c r="J14" s="8" t="s">
        <v>1</v>
      </c>
      <c r="K14" s="8" t="s">
        <v>52</v>
      </c>
      <c r="L14" s="8" t="s">
        <v>53</v>
      </c>
      <c r="M14" s="8" t="s">
        <v>54</v>
      </c>
    </row>
    <row r="15" spans="1:13" ht="16.5">
      <c r="A15" s="5"/>
      <c r="B15" s="19">
        <v>1</v>
      </c>
      <c r="C15" s="19">
        <v>142</v>
      </c>
      <c r="D15" s="13" t="s">
        <v>27</v>
      </c>
      <c r="E15" s="110">
        <v>1993</v>
      </c>
      <c r="F15" s="110" t="s">
        <v>60</v>
      </c>
      <c r="G15" s="13" t="s">
        <v>2</v>
      </c>
      <c r="H15" s="18" t="s">
        <v>23</v>
      </c>
      <c r="I15" s="20">
        <v>2.0833333333333333E-3</v>
      </c>
      <c r="J15" s="21">
        <v>1</v>
      </c>
      <c r="K15" s="214">
        <v>1</v>
      </c>
      <c r="L15" s="119" t="s">
        <v>61</v>
      </c>
      <c r="M15" s="18"/>
    </row>
    <row r="16" spans="1:13" ht="16.5">
      <c r="A16" s="5"/>
      <c r="B16" s="19">
        <v>2</v>
      </c>
      <c r="C16" s="19">
        <v>102</v>
      </c>
      <c r="D16" s="13" t="s">
        <v>28</v>
      </c>
      <c r="E16" s="110">
        <v>1995</v>
      </c>
      <c r="F16" s="110" t="s">
        <v>61</v>
      </c>
      <c r="G16" s="13" t="s">
        <v>3</v>
      </c>
      <c r="H16" s="18" t="s">
        <v>23</v>
      </c>
      <c r="I16" s="20">
        <v>2.3611111111111111E-3</v>
      </c>
      <c r="J16" s="21">
        <v>2</v>
      </c>
      <c r="K16" s="215">
        <f>I16/I15</f>
        <v>1.1333333333333333</v>
      </c>
      <c r="L16" s="119" t="s">
        <v>61</v>
      </c>
      <c r="M16" s="18"/>
    </row>
    <row r="17" spans="1:13" ht="16.5">
      <c r="A17" s="5"/>
      <c r="B17" s="19">
        <v>3</v>
      </c>
      <c r="C17" s="19">
        <v>170</v>
      </c>
      <c r="D17" s="18" t="s">
        <v>29</v>
      </c>
      <c r="E17" s="110">
        <v>1994</v>
      </c>
      <c r="F17" s="110" t="s">
        <v>58</v>
      </c>
      <c r="G17" s="13" t="s">
        <v>7</v>
      </c>
      <c r="H17" s="18" t="s">
        <v>23</v>
      </c>
      <c r="I17" s="20">
        <v>2.7662037037037034E-3</v>
      </c>
      <c r="J17" s="108" t="s">
        <v>154</v>
      </c>
      <c r="K17" s="215">
        <f>I17/I15</f>
        <v>1.3277777777777777</v>
      </c>
      <c r="L17" s="119" t="s">
        <v>101</v>
      </c>
      <c r="M17" s="18"/>
    </row>
    <row r="18" spans="1:13" ht="16.5">
      <c r="A18" s="5"/>
      <c r="B18" s="19">
        <v>4</v>
      </c>
      <c r="C18" s="19">
        <v>125</v>
      </c>
      <c r="D18" s="13" t="s">
        <v>30</v>
      </c>
      <c r="E18" s="19">
        <v>1992</v>
      </c>
      <c r="F18" s="110" t="s">
        <v>60</v>
      </c>
      <c r="G18" s="13" t="s">
        <v>3</v>
      </c>
      <c r="H18" s="18" t="s">
        <v>23</v>
      </c>
      <c r="I18" s="20">
        <v>2.7662037037037034E-3</v>
      </c>
      <c r="J18" s="108" t="s">
        <v>154</v>
      </c>
      <c r="K18" s="215">
        <f>I18/I15</f>
        <v>1.3277777777777777</v>
      </c>
      <c r="L18" s="119" t="s">
        <v>101</v>
      </c>
      <c r="M18" s="18"/>
    </row>
    <row r="19" spans="1:13" ht="16.5">
      <c r="A19" s="5"/>
      <c r="B19" s="19">
        <v>5</v>
      </c>
      <c r="C19" s="19">
        <v>173</v>
      </c>
      <c r="D19" s="13" t="s">
        <v>32</v>
      </c>
      <c r="E19" s="110">
        <v>1995</v>
      </c>
      <c r="F19" s="110" t="s">
        <v>60</v>
      </c>
      <c r="G19" s="13" t="s">
        <v>3</v>
      </c>
      <c r="H19" s="18" t="s">
        <v>23</v>
      </c>
      <c r="I19" s="20">
        <v>2.8240740740740739E-3</v>
      </c>
      <c r="J19" s="21">
        <v>5</v>
      </c>
      <c r="K19" s="215">
        <f>I19/I15</f>
        <v>1.3555555555555554</v>
      </c>
      <c r="L19" s="119" t="s">
        <v>101</v>
      </c>
      <c r="M19" s="18"/>
    </row>
    <row r="20" spans="1:13" ht="16.5">
      <c r="A20" s="5"/>
      <c r="B20" s="19">
        <v>6</v>
      </c>
      <c r="C20" s="19">
        <v>138</v>
      </c>
      <c r="D20" s="13" t="s">
        <v>33</v>
      </c>
      <c r="E20" s="110">
        <v>1994</v>
      </c>
      <c r="F20" s="110" t="s">
        <v>58</v>
      </c>
      <c r="G20" s="13" t="s">
        <v>2</v>
      </c>
      <c r="H20" s="18" t="s">
        <v>23</v>
      </c>
      <c r="I20" s="20">
        <v>2.8587962962962963E-3</v>
      </c>
      <c r="J20" s="21">
        <v>6</v>
      </c>
      <c r="K20" s="215">
        <f>I20/I15</f>
        <v>1.3722222222222222</v>
      </c>
      <c r="L20" s="119" t="s">
        <v>101</v>
      </c>
      <c r="M20" s="18"/>
    </row>
    <row r="21" spans="1:13" ht="16.5">
      <c r="A21" s="5"/>
      <c r="B21" s="19">
        <v>7</v>
      </c>
      <c r="C21" s="19">
        <v>140</v>
      </c>
      <c r="D21" s="13" t="s">
        <v>34</v>
      </c>
      <c r="E21" s="110">
        <v>1989</v>
      </c>
      <c r="F21" s="110" t="s">
        <v>60</v>
      </c>
      <c r="G21" s="13" t="s">
        <v>2</v>
      </c>
      <c r="H21" s="18" t="s">
        <v>23</v>
      </c>
      <c r="I21" s="20">
        <v>2.9398148148148148E-3</v>
      </c>
      <c r="J21" s="21">
        <v>7</v>
      </c>
      <c r="K21" s="215">
        <f>I21/I15</f>
        <v>1.4111111111111112</v>
      </c>
      <c r="L21" s="119" t="s">
        <v>101</v>
      </c>
      <c r="M21" s="18"/>
    </row>
    <row r="22" spans="1:13">
      <c r="A22" s="5"/>
      <c r="B22" s="19">
        <v>8</v>
      </c>
      <c r="C22" s="19">
        <v>174</v>
      </c>
      <c r="D22" s="13" t="s">
        <v>35</v>
      </c>
      <c r="E22" s="110">
        <v>1995</v>
      </c>
      <c r="F22" s="19" t="s">
        <v>60</v>
      </c>
      <c r="G22" s="13" t="s">
        <v>3</v>
      </c>
      <c r="H22" s="18" t="s">
        <v>23</v>
      </c>
      <c r="I22" s="20">
        <v>3.1134259259259257E-3</v>
      </c>
      <c r="J22" s="21">
        <v>8</v>
      </c>
      <c r="K22" s="215">
        <f>I22/I15</f>
        <v>1.4944444444444445</v>
      </c>
      <c r="L22" s="18"/>
      <c r="M22" s="18"/>
    </row>
    <row r="23" spans="1:13">
      <c r="A23" s="5"/>
      <c r="B23" s="19">
        <v>9</v>
      </c>
      <c r="C23" s="19">
        <v>137</v>
      </c>
      <c r="D23" s="13" t="s">
        <v>36</v>
      </c>
      <c r="E23" s="110">
        <v>1994</v>
      </c>
      <c r="F23" s="19" t="s">
        <v>57</v>
      </c>
      <c r="G23" s="13" t="s">
        <v>2</v>
      </c>
      <c r="H23" s="18" t="s">
        <v>23</v>
      </c>
      <c r="I23" s="20">
        <v>3.3449074074074071E-3</v>
      </c>
      <c r="J23" s="21">
        <v>9</v>
      </c>
      <c r="K23" s="215">
        <f>I23/I15</f>
        <v>1.6055555555555554</v>
      </c>
      <c r="L23" s="18"/>
      <c r="M23" s="18"/>
    </row>
    <row r="24" spans="1:13">
      <c r="A24" s="5"/>
      <c r="B24" s="19">
        <v>10</v>
      </c>
      <c r="C24" s="19">
        <v>136</v>
      </c>
      <c r="D24" s="13" t="s">
        <v>37</v>
      </c>
      <c r="E24" s="110">
        <v>1995</v>
      </c>
      <c r="F24" s="19" t="s">
        <v>57</v>
      </c>
      <c r="G24" s="13" t="s">
        <v>2</v>
      </c>
      <c r="H24" s="18" t="s">
        <v>23</v>
      </c>
      <c r="I24" s="20">
        <v>3.9120370370370368E-3</v>
      </c>
      <c r="J24" s="21">
        <v>10</v>
      </c>
      <c r="K24" s="215">
        <f>I24/I15</f>
        <v>1.8777777777777778</v>
      </c>
      <c r="L24" s="18"/>
      <c r="M24" s="18"/>
    </row>
    <row r="25" spans="1:13">
      <c r="A25" s="5"/>
      <c r="B25" s="19">
        <v>11</v>
      </c>
      <c r="C25" s="19">
        <v>156</v>
      </c>
      <c r="D25" s="13" t="s">
        <v>38</v>
      </c>
      <c r="E25" s="110">
        <v>1994</v>
      </c>
      <c r="F25" s="19" t="s">
        <v>57</v>
      </c>
      <c r="G25" s="13" t="s">
        <v>3</v>
      </c>
      <c r="H25" s="18" t="s">
        <v>23</v>
      </c>
      <c r="I25" s="20">
        <v>4.1782407407407402E-3</v>
      </c>
      <c r="J25" s="21">
        <v>11</v>
      </c>
      <c r="K25" s="215">
        <f>I25/I15</f>
        <v>2.0055555555555555</v>
      </c>
      <c r="L25" s="18"/>
      <c r="M25" s="18"/>
    </row>
    <row r="26" spans="1:13">
      <c r="A26" s="5"/>
      <c r="B26" s="19">
        <v>12</v>
      </c>
      <c r="C26" s="19">
        <v>109</v>
      </c>
      <c r="D26" s="13" t="s">
        <v>40</v>
      </c>
      <c r="E26" s="19">
        <v>1992</v>
      </c>
      <c r="F26" s="110" t="s">
        <v>57</v>
      </c>
      <c r="G26" s="13" t="s">
        <v>5</v>
      </c>
      <c r="H26" s="18" t="s">
        <v>23</v>
      </c>
      <c r="I26" s="20">
        <v>4.5370370370370365E-3</v>
      </c>
      <c r="J26" s="21">
        <v>12</v>
      </c>
      <c r="K26" s="215">
        <f>I26/I15</f>
        <v>2.1777777777777776</v>
      </c>
      <c r="L26" s="18"/>
      <c r="M26" s="18"/>
    </row>
    <row r="27" spans="1:13">
      <c r="A27" s="5"/>
      <c r="B27" s="19">
        <v>13</v>
      </c>
      <c r="C27" s="19">
        <v>117</v>
      </c>
      <c r="D27" s="13" t="s">
        <v>41</v>
      </c>
      <c r="E27" s="110">
        <v>1996</v>
      </c>
      <c r="F27" s="19" t="s">
        <v>57</v>
      </c>
      <c r="G27" s="13" t="s">
        <v>3</v>
      </c>
      <c r="H27" s="18" t="s">
        <v>23</v>
      </c>
      <c r="I27" s="20">
        <v>4.9537037037037041E-3</v>
      </c>
      <c r="J27" s="21">
        <v>13</v>
      </c>
      <c r="K27" s="215">
        <f>I27/I15</f>
        <v>2.3777777777777782</v>
      </c>
      <c r="L27" s="120"/>
      <c r="M27" s="120"/>
    </row>
    <row r="28" spans="1:13">
      <c r="A28" s="5"/>
      <c r="B28" s="19">
        <v>14</v>
      </c>
      <c r="C28" s="19">
        <v>160</v>
      </c>
      <c r="D28" s="13" t="s">
        <v>42</v>
      </c>
      <c r="E28" s="110">
        <v>1996</v>
      </c>
      <c r="F28" s="19" t="s">
        <v>57</v>
      </c>
      <c r="G28" s="13" t="s">
        <v>3</v>
      </c>
      <c r="H28" s="18" t="s">
        <v>23</v>
      </c>
      <c r="I28" s="20">
        <v>5.3009259259259251E-3</v>
      </c>
      <c r="J28" s="21">
        <v>14</v>
      </c>
      <c r="K28" s="215">
        <f>I28/I15</f>
        <v>2.5444444444444443</v>
      </c>
      <c r="L28" s="120"/>
      <c r="M28" s="120"/>
    </row>
    <row r="29" spans="1:13">
      <c r="A29" s="5"/>
      <c r="B29" s="19">
        <v>15</v>
      </c>
      <c r="C29" s="19">
        <v>139</v>
      </c>
      <c r="D29" s="13" t="s">
        <v>43</v>
      </c>
      <c r="E29" s="110">
        <v>1994</v>
      </c>
      <c r="F29" s="19" t="s">
        <v>57</v>
      </c>
      <c r="G29" s="13" t="s">
        <v>2</v>
      </c>
      <c r="H29" s="18" t="s">
        <v>23</v>
      </c>
      <c r="I29" s="20">
        <v>5.4513888888888884E-3</v>
      </c>
      <c r="J29" s="21">
        <v>15</v>
      </c>
      <c r="K29" s="215">
        <f>I29/I15</f>
        <v>2.6166666666666667</v>
      </c>
      <c r="L29" s="18"/>
      <c r="M29" s="18"/>
    </row>
    <row r="30" spans="1:13">
      <c r="A30" s="5"/>
      <c r="B30" s="19">
        <v>16</v>
      </c>
      <c r="C30" s="19">
        <v>175</v>
      </c>
      <c r="D30" s="13" t="s">
        <v>45</v>
      </c>
      <c r="E30" s="110">
        <v>1995</v>
      </c>
      <c r="F30" s="19" t="s">
        <v>57</v>
      </c>
      <c r="G30" s="13" t="s">
        <v>3</v>
      </c>
      <c r="H30" s="18" t="s">
        <v>23</v>
      </c>
      <c r="I30" s="20">
        <v>6.4814814814814813E-3</v>
      </c>
      <c r="J30" s="21">
        <v>16</v>
      </c>
      <c r="K30" s="215">
        <f>I30/I15</f>
        <v>3.1111111111111112</v>
      </c>
      <c r="L30" s="18"/>
      <c r="M30" s="18"/>
    </row>
    <row r="31" spans="1:13">
      <c r="A31" s="5"/>
      <c r="B31" s="19">
        <v>17</v>
      </c>
      <c r="C31" s="19">
        <v>110</v>
      </c>
      <c r="D31" s="13" t="s">
        <v>44</v>
      </c>
      <c r="E31" s="110">
        <v>1996</v>
      </c>
      <c r="F31" s="19" t="s">
        <v>57</v>
      </c>
      <c r="G31" s="13" t="s">
        <v>3</v>
      </c>
      <c r="H31" s="18" t="s">
        <v>23</v>
      </c>
      <c r="I31" s="20">
        <v>6.4930555555555549E-3</v>
      </c>
      <c r="J31" s="21">
        <v>17</v>
      </c>
      <c r="K31" s="215">
        <f>I31/I15</f>
        <v>3.1166666666666663</v>
      </c>
      <c r="L31" s="18"/>
      <c r="M31" s="18"/>
    </row>
    <row r="32" spans="1:13">
      <c r="A32" s="5"/>
      <c r="B32" s="19">
        <v>18</v>
      </c>
      <c r="C32" s="19">
        <v>172</v>
      </c>
      <c r="D32" s="13" t="s">
        <v>59</v>
      </c>
      <c r="E32" s="110">
        <v>1995</v>
      </c>
      <c r="F32" s="19" t="s">
        <v>57</v>
      </c>
      <c r="G32" s="13" t="s">
        <v>3</v>
      </c>
      <c r="H32" s="18" t="s">
        <v>23</v>
      </c>
      <c r="I32" s="20">
        <v>6.8055555555555569E-3</v>
      </c>
      <c r="J32" s="21">
        <v>18</v>
      </c>
      <c r="K32" s="215">
        <f>I32/I15</f>
        <v>3.2666666666666675</v>
      </c>
      <c r="L32" s="18"/>
      <c r="M32" s="18"/>
    </row>
    <row r="33" spans="1:13">
      <c r="A33" s="5"/>
      <c r="B33" s="19">
        <v>19</v>
      </c>
      <c r="C33" s="19">
        <v>107</v>
      </c>
      <c r="D33" s="13" t="s">
        <v>46</v>
      </c>
      <c r="E33" s="110">
        <v>1993</v>
      </c>
      <c r="F33" s="19" t="s">
        <v>57</v>
      </c>
      <c r="G33" s="13" t="s">
        <v>3</v>
      </c>
      <c r="H33" s="18" t="s">
        <v>23</v>
      </c>
      <c r="I33" s="20">
        <v>8.113425925925925E-3</v>
      </c>
      <c r="J33" s="21">
        <v>19</v>
      </c>
      <c r="K33" s="215">
        <f>I33/I15</f>
        <v>3.8944444444444439</v>
      </c>
      <c r="L33" s="18"/>
      <c r="M33" s="18"/>
    </row>
    <row r="34" spans="1:13">
      <c r="A34" s="5"/>
      <c r="B34" s="19">
        <v>20</v>
      </c>
      <c r="C34" s="19">
        <v>178</v>
      </c>
      <c r="D34" s="14" t="s">
        <v>47</v>
      </c>
      <c r="E34" s="110">
        <v>1992</v>
      </c>
      <c r="F34" s="110" t="s">
        <v>57</v>
      </c>
      <c r="G34" s="13" t="s">
        <v>8</v>
      </c>
      <c r="H34" s="18" t="s">
        <v>23</v>
      </c>
      <c r="I34" s="20">
        <v>8.217592592592594E-3</v>
      </c>
      <c r="J34" s="21">
        <v>20</v>
      </c>
      <c r="K34" s="215">
        <f>I34/I15</f>
        <v>3.9444444444444451</v>
      </c>
      <c r="L34" s="18"/>
      <c r="M34" s="18"/>
    </row>
    <row r="35" spans="1:13">
      <c r="A35" s="5"/>
      <c r="B35" s="19">
        <v>21</v>
      </c>
      <c r="C35" s="19">
        <v>180</v>
      </c>
      <c r="D35" s="13" t="s">
        <v>9</v>
      </c>
      <c r="E35" s="110">
        <v>1992</v>
      </c>
      <c r="F35" s="110" t="s">
        <v>57</v>
      </c>
      <c r="G35" s="13" t="s">
        <v>8</v>
      </c>
      <c r="H35" s="18" t="s">
        <v>23</v>
      </c>
      <c r="I35" s="20">
        <v>8.3449074074074085E-3</v>
      </c>
      <c r="J35" s="21">
        <v>21</v>
      </c>
      <c r="K35" s="215">
        <f>I35/I15</f>
        <v>4.0055555555555564</v>
      </c>
      <c r="L35" s="18"/>
      <c r="M35" s="18"/>
    </row>
    <row r="36" spans="1:13">
      <c r="A36" s="5"/>
      <c r="B36" s="111"/>
      <c r="C36" s="111"/>
      <c r="D36" s="112"/>
      <c r="E36" s="122"/>
      <c r="F36" s="111"/>
      <c r="G36" s="112"/>
      <c r="H36" s="113"/>
      <c r="I36" s="114"/>
      <c r="J36" s="115"/>
      <c r="K36" s="221"/>
      <c r="L36" s="113"/>
      <c r="M36" s="113"/>
    </row>
    <row r="37" spans="1:13">
      <c r="A37" s="107"/>
      <c r="B37" s="3" t="s">
        <v>102</v>
      </c>
      <c r="D37" s="107"/>
      <c r="E37" s="107">
        <f>(10+3+30+10+10+30+10+10)*3</f>
        <v>339</v>
      </c>
      <c r="F37" s="26"/>
      <c r="G37" s="27"/>
      <c r="H37" s="22"/>
      <c r="I37" s="22"/>
      <c r="J37" s="22"/>
      <c r="K37" s="22"/>
      <c r="L37" s="113"/>
      <c r="M37" s="113"/>
    </row>
    <row r="38" spans="1:13">
      <c r="A38" s="107"/>
      <c r="B38" s="107"/>
      <c r="D38" s="107"/>
      <c r="E38" s="107"/>
      <c r="F38" s="5"/>
      <c r="G38" s="27"/>
      <c r="H38" s="22"/>
      <c r="I38" s="22"/>
      <c r="J38" s="22"/>
      <c r="K38" s="22"/>
      <c r="L38" s="113"/>
      <c r="M38" s="113"/>
    </row>
    <row r="39" spans="1:13">
      <c r="A39" s="107"/>
      <c r="B39" s="3" t="s">
        <v>103</v>
      </c>
      <c r="D39" s="107"/>
      <c r="E39" s="107"/>
      <c r="F39" s="107"/>
      <c r="G39" s="27"/>
      <c r="H39" s="22"/>
      <c r="I39" s="22"/>
      <c r="J39" s="22"/>
      <c r="K39" s="22"/>
      <c r="L39" s="113"/>
      <c r="M39" s="113"/>
    </row>
    <row r="40" spans="1:13">
      <c r="A40" s="107"/>
      <c r="B40" s="107"/>
      <c r="D40" s="107"/>
      <c r="E40" s="107"/>
      <c r="F40" s="107"/>
      <c r="G40" s="27"/>
      <c r="I40" s="107"/>
      <c r="J40" s="107"/>
      <c r="K40" s="107"/>
    </row>
    <row r="41" spans="1:13">
      <c r="A41" s="107"/>
      <c r="B41" s="3" t="s">
        <v>104</v>
      </c>
      <c r="D41" s="107"/>
      <c r="E41" s="107"/>
      <c r="F41" s="107"/>
      <c r="G41" s="27"/>
      <c r="H41" s="107"/>
      <c r="I41" s="28"/>
      <c r="J41" s="107"/>
      <c r="K41" s="29"/>
    </row>
    <row r="42" spans="1:13">
      <c r="A42" s="107"/>
      <c r="H42" s="107"/>
      <c r="I42" s="28"/>
      <c r="J42" s="107"/>
      <c r="K42" s="29"/>
    </row>
    <row r="43" spans="1:13">
      <c r="A43" s="107"/>
      <c r="H43" s="107"/>
      <c r="I43" s="30"/>
      <c r="J43" s="31"/>
      <c r="K43" s="32"/>
    </row>
    <row r="44" spans="1:13">
      <c r="A44" s="107"/>
      <c r="H44" s="107"/>
      <c r="I44" s="30"/>
      <c r="J44" s="31"/>
      <c r="K44" s="32"/>
    </row>
    <row r="45" spans="1:13">
      <c r="A45" s="107"/>
      <c r="H45" s="107"/>
      <c r="I45" s="30"/>
      <c r="J45" s="31"/>
      <c r="K45" s="32"/>
    </row>
  </sheetData>
  <mergeCells count="7">
    <mergeCell ref="B12:M12"/>
    <mergeCell ref="B2:M2"/>
    <mergeCell ref="B3:M3"/>
    <mergeCell ref="B5:M5"/>
    <mergeCell ref="B6:M6"/>
    <mergeCell ref="L7:M7"/>
    <mergeCell ref="B11:M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45"/>
  <sheetViews>
    <sheetView zoomScaleNormal="100" workbookViewId="0">
      <selection activeCell="B2" sqref="B2:M2"/>
    </sheetView>
  </sheetViews>
  <sheetFormatPr defaultRowHeight="15"/>
  <cols>
    <col min="1" max="1" width="2.7109375" style="4" customWidth="1"/>
    <col min="2" max="2" width="6" customWidth="1"/>
    <col min="3" max="3" width="6.5703125" style="4" customWidth="1"/>
    <col min="4" max="4" width="25.5703125" style="3" customWidth="1"/>
    <col min="5" max="5" width="11.140625" style="4" customWidth="1"/>
    <col min="6" max="6" width="7.7109375" style="4" customWidth="1"/>
    <col min="7" max="7" width="13.85546875" customWidth="1"/>
    <col min="8" max="8" width="18" customWidth="1"/>
    <col min="9" max="9" width="11.5703125" style="4" customWidth="1"/>
    <col min="10" max="10" width="8.85546875" style="4" customWidth="1"/>
    <col min="11" max="11" width="12.7109375" style="4" customWidth="1"/>
    <col min="12" max="12" width="15.140625" customWidth="1"/>
    <col min="13" max="13" width="13.140625" customWidth="1"/>
  </cols>
  <sheetData>
    <row r="2" spans="1:17"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spans="1:17">
      <c r="B3" s="235" t="s">
        <v>185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7" ht="15.75">
      <c r="B4" s="236" t="s">
        <v>20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</row>
    <row r="5" spans="1:17" ht="15.75">
      <c r="B5" s="236" t="s">
        <v>21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17" ht="15" customHeight="1">
      <c r="A6" s="5"/>
      <c r="B6" s="6" t="s">
        <v>22</v>
      </c>
      <c r="G6" s="2"/>
      <c r="I6" s="9"/>
      <c r="J6" s="9"/>
      <c r="L6" s="237" t="s">
        <v>23</v>
      </c>
      <c r="M6" s="237"/>
    </row>
    <row r="7" spans="1:17">
      <c r="A7" s="5"/>
      <c r="G7" s="1"/>
      <c r="H7" s="1"/>
      <c r="I7" s="7"/>
      <c r="J7" s="7"/>
    </row>
    <row r="8" spans="1:17">
      <c r="A8" s="5"/>
      <c r="G8" s="1"/>
      <c r="H8" s="1"/>
      <c r="I8" s="7"/>
      <c r="J8" s="7"/>
    </row>
    <row r="9" spans="1:17">
      <c r="A9" s="5"/>
      <c r="G9" s="1"/>
      <c r="H9" s="1"/>
      <c r="I9" s="7"/>
      <c r="J9" s="7"/>
    </row>
    <row r="10" spans="1:17" ht="18" customHeight="1">
      <c r="A10" s="5"/>
      <c r="B10" s="233" t="s">
        <v>55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</row>
    <row r="11" spans="1:17" ht="18.75">
      <c r="A11" s="5"/>
      <c r="B11" s="232" t="s">
        <v>56</v>
      </c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</row>
    <row r="12" spans="1:17" s="11" customFormat="1" ht="12.75">
      <c r="A12" s="10"/>
    </row>
    <row r="13" spans="1:17" ht="38.25">
      <c r="A13" s="5"/>
      <c r="B13" s="16" t="s">
        <v>26</v>
      </c>
      <c r="C13" s="16" t="s">
        <v>25</v>
      </c>
      <c r="D13" s="8" t="s">
        <v>24</v>
      </c>
      <c r="E13" s="16" t="s">
        <v>48</v>
      </c>
      <c r="F13" s="16" t="s">
        <v>49</v>
      </c>
      <c r="G13" s="8" t="s">
        <v>50</v>
      </c>
      <c r="H13" s="16" t="s">
        <v>51</v>
      </c>
      <c r="I13" s="8" t="s">
        <v>0</v>
      </c>
      <c r="J13" s="8" t="s">
        <v>1</v>
      </c>
      <c r="K13" s="8" t="s">
        <v>52</v>
      </c>
      <c r="L13" s="8" t="s">
        <v>53</v>
      </c>
      <c r="M13" s="8" t="s">
        <v>54</v>
      </c>
      <c r="N13" s="17"/>
    </row>
    <row r="14" spans="1:17" ht="16.5">
      <c r="A14" s="5"/>
      <c r="B14" s="19">
        <v>1</v>
      </c>
      <c r="C14" s="19">
        <v>181</v>
      </c>
      <c r="D14" s="13" t="s">
        <v>31</v>
      </c>
      <c r="E14" s="19">
        <v>1991</v>
      </c>
      <c r="F14" s="110" t="s">
        <v>60</v>
      </c>
      <c r="G14" s="13" t="s">
        <v>3</v>
      </c>
      <c r="H14" s="18" t="s">
        <v>23</v>
      </c>
      <c r="I14" s="20">
        <v>2.7777777777777779E-3</v>
      </c>
      <c r="J14" s="21">
        <v>1</v>
      </c>
      <c r="K14" s="215">
        <f>I14/I14</f>
        <v>1</v>
      </c>
      <c r="L14" s="119"/>
      <c r="M14" s="18"/>
      <c r="N14" s="17"/>
      <c r="Q14" s="15"/>
    </row>
    <row r="15" spans="1:17" ht="16.5">
      <c r="A15" s="5"/>
      <c r="B15" s="19">
        <v>2</v>
      </c>
      <c r="C15" s="19">
        <v>148</v>
      </c>
      <c r="D15" s="13" t="s">
        <v>39</v>
      </c>
      <c r="E15" s="19">
        <v>1990</v>
      </c>
      <c r="F15" s="110" t="s">
        <v>57</v>
      </c>
      <c r="G15" s="13" t="s">
        <v>4</v>
      </c>
      <c r="H15" s="18" t="s">
        <v>23</v>
      </c>
      <c r="I15" s="20">
        <v>4.0509259259259257E-3</v>
      </c>
      <c r="J15" s="108" t="s">
        <v>182</v>
      </c>
      <c r="K15" s="215">
        <f>I15/I14</f>
        <v>1.4583333333333333</v>
      </c>
      <c r="L15" s="119"/>
      <c r="M15" s="18"/>
      <c r="N15" s="17"/>
      <c r="Q15" s="15"/>
    </row>
    <row r="16" spans="1:17">
      <c r="A16" s="5"/>
      <c r="B16" s="19">
        <v>3</v>
      </c>
      <c r="C16" s="19">
        <v>182</v>
      </c>
      <c r="D16" s="13" t="s">
        <v>6</v>
      </c>
      <c r="E16" s="121">
        <v>1991</v>
      </c>
      <c r="F16" s="110" t="s">
        <v>57</v>
      </c>
      <c r="G16" s="13" t="s">
        <v>7</v>
      </c>
      <c r="H16" s="18" t="s">
        <v>23</v>
      </c>
      <c r="I16" s="20">
        <v>6.8865740740740736E-3</v>
      </c>
      <c r="J16" s="108" t="s">
        <v>154</v>
      </c>
      <c r="K16" s="215">
        <f>I16/I14</f>
        <v>2.4791666666666665</v>
      </c>
      <c r="L16" s="120"/>
      <c r="M16" s="18"/>
      <c r="N16" s="17"/>
    </row>
    <row r="17" spans="1:14">
      <c r="A17" s="5"/>
      <c r="B17" s="111"/>
      <c r="C17" s="111"/>
      <c r="D17" s="112"/>
      <c r="E17" s="122"/>
      <c r="F17" s="111"/>
      <c r="G17" s="112"/>
      <c r="H17" s="113"/>
      <c r="I17" s="114"/>
      <c r="J17" s="115"/>
      <c r="K17" s="116"/>
      <c r="L17" s="113"/>
      <c r="M17" s="113"/>
      <c r="N17" s="17"/>
    </row>
    <row r="18" spans="1:14" ht="16.5">
      <c r="A18" s="5"/>
      <c r="B18" s="3"/>
      <c r="C18"/>
      <c r="D18" s="12"/>
      <c r="E18" s="12"/>
      <c r="F18" s="26"/>
      <c r="G18" s="27"/>
      <c r="H18" s="12"/>
      <c r="I18" s="114"/>
      <c r="J18" s="115"/>
      <c r="K18" s="116"/>
      <c r="L18" s="117"/>
      <c r="M18" s="113"/>
      <c r="N18" s="17"/>
    </row>
    <row r="19" spans="1:14">
      <c r="A19" s="5"/>
      <c r="B19" s="12"/>
      <c r="C19"/>
      <c r="D19" s="12"/>
      <c r="E19" s="12"/>
      <c r="F19" s="5"/>
      <c r="G19" s="27"/>
      <c r="H19" s="12"/>
      <c r="I19" s="114"/>
      <c r="J19" s="115"/>
      <c r="K19" s="116"/>
      <c r="L19" s="113"/>
      <c r="M19" s="113"/>
      <c r="N19" s="17"/>
    </row>
    <row r="20" spans="1:14">
      <c r="A20" s="5"/>
      <c r="B20" s="3" t="s">
        <v>103</v>
      </c>
      <c r="C20"/>
      <c r="D20" s="12"/>
      <c r="E20" s="12"/>
      <c r="F20" s="12"/>
      <c r="G20" s="27"/>
      <c r="H20" s="12"/>
      <c r="I20" s="114"/>
      <c r="J20" s="115"/>
      <c r="K20" s="116"/>
      <c r="L20" s="113"/>
      <c r="M20" s="113"/>
      <c r="N20" s="17"/>
    </row>
    <row r="21" spans="1:14">
      <c r="A21" s="5"/>
      <c r="B21" s="12"/>
      <c r="C21"/>
      <c r="D21" s="12"/>
      <c r="E21" s="12"/>
      <c r="F21" s="12"/>
      <c r="G21" s="27"/>
      <c r="H21" s="12"/>
      <c r="I21" s="114"/>
      <c r="J21" s="115"/>
      <c r="K21" s="116"/>
      <c r="L21" s="113"/>
      <c r="M21" s="113"/>
      <c r="N21" s="17"/>
    </row>
    <row r="22" spans="1:14">
      <c r="A22" s="5"/>
      <c r="B22" s="3" t="s">
        <v>104</v>
      </c>
      <c r="C22"/>
      <c r="D22" s="12"/>
      <c r="E22" s="12"/>
      <c r="F22" s="12"/>
      <c r="G22" s="27"/>
      <c r="H22" s="12"/>
      <c r="I22" s="114"/>
      <c r="J22" s="115"/>
      <c r="K22" s="116"/>
      <c r="L22" s="113"/>
      <c r="M22" s="113"/>
      <c r="N22" s="17"/>
    </row>
    <row r="23" spans="1:14">
      <c r="A23" s="5"/>
      <c r="B23" s="22"/>
      <c r="C23" s="5"/>
      <c r="D23" s="25"/>
      <c r="E23" s="123"/>
      <c r="F23" s="5"/>
      <c r="G23" s="22"/>
      <c r="H23" s="22"/>
      <c r="I23" s="5"/>
      <c r="J23" s="5"/>
      <c r="K23" s="5"/>
      <c r="L23" s="113"/>
      <c r="M23" s="113"/>
      <c r="N23" s="17"/>
    </row>
    <row r="24" spans="1:14">
      <c r="A24" s="5"/>
      <c r="B24" s="22"/>
      <c r="C24" s="5"/>
      <c r="D24" s="25"/>
      <c r="E24" s="123"/>
      <c r="F24" s="5"/>
      <c r="G24" s="22"/>
      <c r="H24" s="22"/>
      <c r="I24" s="5"/>
      <c r="J24" s="5"/>
      <c r="K24" s="5"/>
      <c r="L24" s="113"/>
      <c r="M24" s="113"/>
      <c r="N24" s="17"/>
    </row>
    <row r="25" spans="1:14">
      <c r="A25" s="5"/>
      <c r="B25" s="111"/>
      <c r="C25" s="111"/>
      <c r="D25" s="112"/>
      <c r="E25" s="122"/>
      <c r="F25" s="111"/>
      <c r="G25" s="112"/>
      <c r="H25" s="113"/>
      <c r="I25" s="114"/>
      <c r="J25" s="115"/>
      <c r="K25" s="116"/>
      <c r="L25" s="113"/>
      <c r="M25" s="113"/>
      <c r="N25" s="17"/>
    </row>
    <row r="26" spans="1:14">
      <c r="A26" s="5"/>
      <c r="B26" s="111"/>
      <c r="C26" s="111"/>
      <c r="D26" s="112"/>
      <c r="E26" s="122"/>
      <c r="F26" s="111"/>
      <c r="G26" s="112"/>
      <c r="H26" s="113"/>
      <c r="I26" s="114"/>
      <c r="J26" s="115"/>
      <c r="K26" s="116"/>
      <c r="L26" s="113"/>
      <c r="M26" s="113"/>
      <c r="N26" s="17"/>
    </row>
    <row r="27" spans="1:14">
      <c r="A27" s="5"/>
      <c r="B27" s="111"/>
      <c r="C27" s="111"/>
      <c r="D27" s="112"/>
      <c r="E27" s="122"/>
      <c r="F27" s="111"/>
      <c r="G27" s="112"/>
      <c r="H27" s="113"/>
      <c r="I27" s="114"/>
      <c r="J27" s="115"/>
      <c r="K27" s="116"/>
      <c r="L27" s="113"/>
      <c r="M27" s="113"/>
      <c r="N27" s="17"/>
    </row>
    <row r="28" spans="1:14">
      <c r="B28" s="111"/>
      <c r="C28" s="111"/>
      <c r="D28" s="112"/>
      <c r="E28" s="122"/>
      <c r="F28" s="111"/>
      <c r="G28" s="112"/>
      <c r="H28" s="113"/>
      <c r="I28" s="114"/>
      <c r="J28" s="115"/>
      <c r="K28" s="116"/>
      <c r="L28" s="113"/>
      <c r="M28" s="113"/>
      <c r="N28" s="17"/>
    </row>
    <row r="29" spans="1:14">
      <c r="B29" s="111"/>
      <c r="C29" s="111"/>
      <c r="D29" s="112"/>
      <c r="E29" s="122"/>
      <c r="F29" s="111"/>
      <c r="G29" s="112"/>
      <c r="H29" s="113"/>
      <c r="I29" s="114"/>
      <c r="J29" s="115"/>
      <c r="K29" s="116"/>
      <c r="L29" s="113"/>
      <c r="M29" s="113"/>
      <c r="N29" s="17"/>
    </row>
    <row r="30" spans="1:14">
      <c r="B30" s="111"/>
      <c r="C30" s="111"/>
      <c r="D30" s="112"/>
      <c r="E30" s="122"/>
      <c r="F30" s="111"/>
      <c r="G30" s="112"/>
      <c r="H30" s="113"/>
      <c r="I30" s="114"/>
      <c r="J30" s="115"/>
      <c r="K30" s="116"/>
      <c r="L30" s="113"/>
      <c r="M30" s="113"/>
      <c r="N30" s="17"/>
    </row>
    <row r="31" spans="1:14">
      <c r="B31" s="22"/>
      <c r="C31" s="5"/>
      <c r="D31" s="25"/>
      <c r="E31" s="123"/>
      <c r="F31" s="5"/>
      <c r="G31" s="22"/>
      <c r="H31" s="22"/>
      <c r="I31" s="5"/>
      <c r="J31" s="5"/>
      <c r="K31" s="5"/>
      <c r="L31" s="113"/>
      <c r="M31" s="113"/>
      <c r="N31" s="17"/>
    </row>
    <row r="32" spans="1:14">
      <c r="B32" s="111"/>
      <c r="C32" s="111"/>
      <c r="D32" s="112"/>
      <c r="E32" s="122"/>
      <c r="F32" s="111"/>
      <c r="G32" s="112"/>
      <c r="H32" s="113"/>
      <c r="I32" s="114"/>
      <c r="J32" s="115"/>
      <c r="K32" s="116"/>
      <c r="L32" s="113"/>
      <c r="M32" s="113"/>
      <c r="N32" s="17"/>
    </row>
    <row r="33" spans="1:14">
      <c r="B33" s="111"/>
      <c r="C33" s="111"/>
      <c r="D33" s="118"/>
      <c r="E33" s="122"/>
      <c r="F33" s="111"/>
      <c r="G33" s="112"/>
      <c r="H33" s="113"/>
      <c r="I33" s="114"/>
      <c r="J33" s="115"/>
      <c r="K33" s="116"/>
      <c r="L33" s="113"/>
      <c r="M33" s="113"/>
      <c r="N33" s="17"/>
    </row>
    <row r="34" spans="1:14">
      <c r="B34" s="111"/>
      <c r="C34" s="111"/>
      <c r="D34" s="112"/>
      <c r="E34" s="122"/>
      <c r="F34" s="111"/>
      <c r="G34" s="112"/>
      <c r="H34" s="113"/>
      <c r="I34" s="114"/>
      <c r="J34" s="115"/>
      <c r="K34" s="116"/>
      <c r="L34" s="113"/>
      <c r="M34" s="113"/>
      <c r="N34" s="17"/>
    </row>
    <row r="36" spans="1:14">
      <c r="I36" s="28"/>
      <c r="J36" s="12"/>
      <c r="K36" s="29"/>
    </row>
    <row r="37" spans="1:14">
      <c r="I37" s="28"/>
      <c r="J37" s="12"/>
      <c r="K37" s="29"/>
    </row>
    <row r="38" spans="1:14">
      <c r="I38" s="30"/>
      <c r="J38" s="31"/>
      <c r="K38" s="32"/>
    </row>
    <row r="39" spans="1:14">
      <c r="I39" s="30"/>
      <c r="J39" s="31"/>
      <c r="K39" s="32"/>
    </row>
    <row r="40" spans="1:14">
      <c r="I40" s="30"/>
      <c r="J40" s="31"/>
      <c r="K40" s="32"/>
    </row>
    <row r="42" spans="1:14" s="1" customFormat="1" ht="39" customHeight="1">
      <c r="A42" s="7"/>
      <c r="B42" s="238"/>
      <c r="C42" s="238"/>
      <c r="D42" s="238"/>
      <c r="E42" s="238"/>
      <c r="F42" s="238"/>
      <c r="G42" s="238"/>
      <c r="H42" s="238"/>
      <c r="I42" s="239"/>
      <c r="J42" s="7"/>
      <c r="K42" s="7"/>
    </row>
    <row r="43" spans="1:14" s="1" customFormat="1" ht="39" customHeight="1">
      <c r="A43" s="7"/>
      <c r="B43" s="238"/>
      <c r="C43" s="238"/>
      <c r="D43" s="238"/>
      <c r="E43" s="238"/>
      <c r="F43" s="238"/>
      <c r="G43" s="238"/>
      <c r="H43" s="238"/>
      <c r="I43" s="239"/>
      <c r="J43" s="7"/>
      <c r="K43" s="7"/>
    </row>
    <row r="44" spans="1:14" s="1" customFormat="1" ht="39" customHeight="1">
      <c r="A44" s="7"/>
      <c r="B44" s="238"/>
      <c r="C44" s="238"/>
      <c r="D44" s="238"/>
      <c r="E44" s="238"/>
      <c r="F44" s="238"/>
      <c r="G44" s="238"/>
      <c r="H44" s="238"/>
      <c r="I44" s="239"/>
      <c r="J44" s="7"/>
      <c r="K44" s="7"/>
    </row>
    <row r="45" spans="1:14" s="1" customFormat="1" ht="54" customHeight="1">
      <c r="A45" s="7"/>
      <c r="C45" s="7"/>
      <c r="D45" s="106"/>
      <c r="E45" s="7"/>
      <c r="F45" s="7"/>
      <c r="I45" s="7"/>
      <c r="J45" s="7"/>
      <c r="K45" s="7"/>
    </row>
  </sheetData>
  <mergeCells count="10">
    <mergeCell ref="B42:I42"/>
    <mergeCell ref="B43:I43"/>
    <mergeCell ref="B44:I44"/>
    <mergeCell ref="B11:M11"/>
    <mergeCell ref="B2:M2"/>
    <mergeCell ref="B3:M3"/>
    <mergeCell ref="B4:M4"/>
    <mergeCell ref="B5:M5"/>
    <mergeCell ref="L6:M6"/>
    <mergeCell ref="B10:M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9"/>
  <sheetViews>
    <sheetView zoomScaleNormal="100" workbookViewId="0">
      <selection activeCell="B2" sqref="B2:M2"/>
    </sheetView>
  </sheetViews>
  <sheetFormatPr defaultRowHeight="15"/>
  <cols>
    <col min="1" max="1" width="3.28515625" customWidth="1"/>
    <col min="2" max="2" width="6.5703125" customWidth="1"/>
    <col min="4" max="4" width="24" customWidth="1"/>
    <col min="7" max="7" width="16.85546875" customWidth="1"/>
    <col min="8" max="8" width="17.28515625" customWidth="1"/>
    <col min="11" max="11" width="14" customWidth="1"/>
    <col min="12" max="12" width="14.85546875" customWidth="1"/>
    <col min="13" max="13" width="13.7109375" customWidth="1"/>
  </cols>
  <sheetData>
    <row r="1" spans="1:13">
      <c r="A1" s="107"/>
      <c r="C1" s="107"/>
      <c r="D1" s="3"/>
      <c r="E1" s="107"/>
      <c r="F1" s="107"/>
      <c r="I1" s="107"/>
      <c r="J1" s="107"/>
      <c r="K1" s="107"/>
    </row>
    <row r="2" spans="1:13">
      <c r="A2" s="107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spans="1:13">
      <c r="A3" s="107"/>
      <c r="B3" s="235" t="s">
        <v>185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3" ht="15.75">
      <c r="A4" s="107"/>
      <c r="B4" s="236" t="s">
        <v>20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</row>
    <row r="5" spans="1:13" ht="15.75">
      <c r="A5" s="107"/>
      <c r="B5" s="236" t="s">
        <v>21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13">
      <c r="A6" s="5"/>
      <c r="B6" s="6" t="s">
        <v>22</v>
      </c>
      <c r="C6" s="107"/>
      <c r="D6" s="3"/>
      <c r="E6" s="107"/>
      <c r="F6" s="107"/>
      <c r="G6" s="2"/>
      <c r="I6" s="9"/>
      <c r="J6" s="9"/>
      <c r="K6" s="107"/>
      <c r="L6" s="237" t="s">
        <v>23</v>
      </c>
      <c r="M6" s="237"/>
    </row>
    <row r="7" spans="1:13">
      <c r="A7" s="5"/>
      <c r="C7" s="107"/>
      <c r="D7" s="3"/>
      <c r="E7" s="107"/>
      <c r="F7" s="107"/>
      <c r="G7" s="1"/>
      <c r="H7" s="1"/>
      <c r="I7" s="7"/>
      <c r="J7" s="7"/>
      <c r="K7" s="107"/>
    </row>
    <row r="8" spans="1:13">
      <c r="A8" s="5"/>
      <c r="C8" s="107"/>
      <c r="D8" s="3"/>
      <c r="E8" s="107"/>
      <c r="F8" s="107"/>
      <c r="G8" s="1"/>
      <c r="H8" s="1"/>
      <c r="I8" s="7"/>
      <c r="J8" s="7"/>
      <c r="K8" s="107"/>
    </row>
    <row r="9" spans="1:13">
      <c r="A9" s="5"/>
      <c r="C9" s="107"/>
      <c r="D9" s="3"/>
      <c r="E9" s="107"/>
      <c r="F9" s="107"/>
      <c r="G9" s="1"/>
      <c r="H9" s="1"/>
      <c r="I9" s="7"/>
      <c r="J9" s="7"/>
      <c r="K9" s="107"/>
    </row>
    <row r="10" spans="1:13" ht="18.75">
      <c r="A10" s="5"/>
      <c r="B10" s="233" t="s">
        <v>55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</row>
    <row r="11" spans="1:13" ht="18.75">
      <c r="A11" s="5"/>
      <c r="B11" s="232" t="s">
        <v>155</v>
      </c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</row>
    <row r="12" spans="1:13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39">
      <c r="A13" s="5"/>
      <c r="B13" s="125" t="s">
        <v>26</v>
      </c>
      <c r="C13" s="125" t="s">
        <v>25</v>
      </c>
      <c r="D13" s="126" t="s">
        <v>24</v>
      </c>
      <c r="E13" s="125" t="s">
        <v>48</v>
      </c>
      <c r="F13" s="125" t="s">
        <v>49</v>
      </c>
      <c r="G13" s="126" t="s">
        <v>50</v>
      </c>
      <c r="H13" s="125" t="s">
        <v>51</v>
      </c>
      <c r="I13" s="126" t="s">
        <v>0</v>
      </c>
      <c r="J13" s="126" t="s">
        <v>1</v>
      </c>
      <c r="K13" s="126" t="s">
        <v>52</v>
      </c>
      <c r="L13" s="126" t="s">
        <v>53</v>
      </c>
      <c r="M13" s="126" t="s">
        <v>54</v>
      </c>
    </row>
    <row r="14" spans="1:13">
      <c r="A14" s="5"/>
      <c r="B14" s="19">
        <v>1</v>
      </c>
      <c r="C14" s="19">
        <v>128</v>
      </c>
      <c r="D14" s="18" t="s">
        <v>64</v>
      </c>
      <c r="E14" s="110">
        <v>1992</v>
      </c>
      <c r="F14" s="110" t="s">
        <v>60</v>
      </c>
      <c r="G14" s="13" t="s">
        <v>2</v>
      </c>
      <c r="H14" s="18" t="s">
        <v>23</v>
      </c>
      <c r="I14" s="20">
        <v>1.7939814814814815E-3</v>
      </c>
      <c r="J14" s="21">
        <v>1</v>
      </c>
      <c r="K14" s="215">
        <f>100%</f>
        <v>1</v>
      </c>
      <c r="L14" s="133" t="s">
        <v>61</v>
      </c>
      <c r="M14" s="126"/>
    </row>
    <row r="15" spans="1:13" ht="16.5">
      <c r="A15" s="5"/>
      <c r="B15" s="19">
        <v>2</v>
      </c>
      <c r="C15" s="19">
        <v>187</v>
      </c>
      <c r="D15" s="18" t="s">
        <v>66</v>
      </c>
      <c r="E15" s="110">
        <v>1992</v>
      </c>
      <c r="F15" s="110" t="s">
        <v>57</v>
      </c>
      <c r="G15" s="13" t="s">
        <v>7</v>
      </c>
      <c r="H15" s="18" t="s">
        <v>23</v>
      </c>
      <c r="I15" s="20">
        <v>2.1759259259259258E-3</v>
      </c>
      <c r="J15" s="21">
        <v>2</v>
      </c>
      <c r="K15" s="215">
        <f>I15/I14</f>
        <v>1.2129032258064516</v>
      </c>
      <c r="L15" s="131" t="s">
        <v>101</v>
      </c>
      <c r="M15" s="18"/>
    </row>
    <row r="16" spans="1:13" ht="16.5">
      <c r="A16" s="5"/>
      <c r="B16" s="121">
        <v>3</v>
      </c>
      <c r="C16" s="121">
        <v>121</v>
      </c>
      <c r="D16" s="128" t="s">
        <v>67</v>
      </c>
      <c r="E16" s="124">
        <v>1994</v>
      </c>
      <c r="F16" s="124" t="s">
        <v>61</v>
      </c>
      <c r="G16" s="127" t="s">
        <v>3</v>
      </c>
      <c r="H16" s="128" t="s">
        <v>23</v>
      </c>
      <c r="I16" s="129">
        <v>2.2222222222222222E-3</v>
      </c>
      <c r="J16" s="130">
        <v>3</v>
      </c>
      <c r="K16" s="216">
        <f>I16/I14</f>
        <v>1.2387096774193549</v>
      </c>
      <c r="L16" s="131" t="s">
        <v>101</v>
      </c>
      <c r="M16" s="128"/>
    </row>
    <row r="17" spans="1:13" ht="16.5">
      <c r="A17" s="5"/>
      <c r="B17" s="134">
        <v>4</v>
      </c>
      <c r="C17" s="19">
        <v>104</v>
      </c>
      <c r="D17" s="18" t="s">
        <v>69</v>
      </c>
      <c r="E17" s="110">
        <v>1992</v>
      </c>
      <c r="F17" s="110" t="s">
        <v>57</v>
      </c>
      <c r="G17" s="13" t="s">
        <v>3</v>
      </c>
      <c r="H17" s="18" t="s">
        <v>23</v>
      </c>
      <c r="I17" s="20">
        <v>2.3495370370370371E-3</v>
      </c>
      <c r="J17" s="21">
        <v>4</v>
      </c>
      <c r="K17" s="215">
        <f>I17/I14</f>
        <v>1.3096774193548388</v>
      </c>
      <c r="L17" s="131" t="s">
        <v>101</v>
      </c>
      <c r="M17" s="128"/>
    </row>
    <row r="18" spans="1:13" ht="16.5">
      <c r="A18" s="5"/>
      <c r="B18" s="121">
        <v>5</v>
      </c>
      <c r="C18" s="121">
        <v>103</v>
      </c>
      <c r="D18" s="128" t="s">
        <v>100</v>
      </c>
      <c r="E18" s="124">
        <v>1993</v>
      </c>
      <c r="F18" s="124" t="s">
        <v>101</v>
      </c>
      <c r="G18" s="127" t="s">
        <v>2</v>
      </c>
      <c r="H18" s="128" t="s">
        <v>23</v>
      </c>
      <c r="I18" s="129">
        <v>2.4305555555555556E-3</v>
      </c>
      <c r="J18" s="130">
        <v>5</v>
      </c>
      <c r="K18" s="216">
        <f>I18/I14</f>
        <v>1.3548387096774195</v>
      </c>
      <c r="L18" s="131" t="s">
        <v>101</v>
      </c>
      <c r="M18" s="128"/>
    </row>
    <row r="19" spans="1:13" ht="16.5">
      <c r="A19" s="5"/>
      <c r="B19" s="121">
        <v>6</v>
      </c>
      <c r="C19" s="121">
        <v>165</v>
      </c>
      <c r="D19" s="128" t="s">
        <v>99</v>
      </c>
      <c r="E19" s="124">
        <v>1993</v>
      </c>
      <c r="F19" s="124" t="s">
        <v>101</v>
      </c>
      <c r="G19" s="127" t="s">
        <v>3</v>
      </c>
      <c r="H19" s="128" t="s">
        <v>23</v>
      </c>
      <c r="I19" s="129">
        <v>2.4652777777777776E-3</v>
      </c>
      <c r="J19" s="130">
        <v>6</v>
      </c>
      <c r="K19" s="216">
        <f>I19/I14</f>
        <v>1.3741935483870966</v>
      </c>
      <c r="L19" s="131" t="s">
        <v>101</v>
      </c>
      <c r="M19" s="128"/>
    </row>
    <row r="20" spans="1:13" ht="16.5">
      <c r="A20" s="5"/>
      <c r="B20" s="121">
        <f t="shared" ref="B20:B45" si="0">B19+1</f>
        <v>7</v>
      </c>
      <c r="C20" s="121">
        <v>134</v>
      </c>
      <c r="D20" s="128" t="s">
        <v>98</v>
      </c>
      <c r="E20" s="124">
        <v>1995</v>
      </c>
      <c r="F20" s="124" t="s">
        <v>57</v>
      </c>
      <c r="G20" s="127" t="s">
        <v>2</v>
      </c>
      <c r="H20" s="128" t="s">
        <v>23</v>
      </c>
      <c r="I20" s="129">
        <v>2.627314814814815E-3</v>
      </c>
      <c r="J20" s="130">
        <v>7</v>
      </c>
      <c r="K20" s="216">
        <f>I20/I14</f>
        <v>1.4645161290322581</v>
      </c>
      <c r="L20" s="131"/>
      <c r="M20" s="128"/>
    </row>
    <row r="21" spans="1:13">
      <c r="A21" s="5"/>
      <c r="B21" s="121">
        <f t="shared" si="0"/>
        <v>8</v>
      </c>
      <c r="C21" s="121">
        <v>133</v>
      </c>
      <c r="D21" s="128" t="s">
        <v>94</v>
      </c>
      <c r="E21" s="124">
        <v>1995</v>
      </c>
      <c r="F21" s="124" t="s">
        <v>57</v>
      </c>
      <c r="G21" s="127" t="s">
        <v>2</v>
      </c>
      <c r="H21" s="128" t="s">
        <v>23</v>
      </c>
      <c r="I21" s="129">
        <v>2.9050925925925928E-3</v>
      </c>
      <c r="J21" s="130">
        <v>8</v>
      </c>
      <c r="K21" s="216">
        <f>I21/I14</f>
        <v>1.6193548387096774</v>
      </c>
      <c r="L21" s="132"/>
      <c r="M21" s="128"/>
    </row>
    <row r="22" spans="1:13" ht="16.5">
      <c r="A22" s="5"/>
      <c r="B22" s="121">
        <f t="shared" si="0"/>
        <v>9</v>
      </c>
      <c r="C22" s="121">
        <v>124</v>
      </c>
      <c r="D22" s="128" t="s">
        <v>93</v>
      </c>
      <c r="E22" s="124">
        <v>1994</v>
      </c>
      <c r="F22" s="124" t="s">
        <v>57</v>
      </c>
      <c r="G22" s="127" t="s">
        <v>3</v>
      </c>
      <c r="H22" s="128" t="s">
        <v>23</v>
      </c>
      <c r="I22" s="129">
        <v>2.9166666666666668E-3</v>
      </c>
      <c r="J22" s="130">
        <v>9</v>
      </c>
      <c r="K22" s="216">
        <f>I22/I14</f>
        <v>1.6258064516129034</v>
      </c>
      <c r="L22" s="131"/>
      <c r="M22" s="128"/>
    </row>
    <row r="23" spans="1:13" ht="16.5">
      <c r="A23" s="5"/>
      <c r="B23" s="134">
        <v>10</v>
      </c>
      <c r="C23" s="19">
        <v>116</v>
      </c>
      <c r="D23" s="18" t="s">
        <v>92</v>
      </c>
      <c r="E23" s="110">
        <v>1992</v>
      </c>
      <c r="F23" s="110" t="s">
        <v>57</v>
      </c>
      <c r="G23" s="13" t="s">
        <v>3</v>
      </c>
      <c r="H23" s="18" t="s">
        <v>23</v>
      </c>
      <c r="I23" s="20">
        <v>2.9513888888888888E-3</v>
      </c>
      <c r="J23" s="21">
        <v>10</v>
      </c>
      <c r="K23" s="215">
        <f>I23/I14</f>
        <v>1.6451612903225805</v>
      </c>
      <c r="L23" s="131"/>
      <c r="M23" s="128"/>
    </row>
    <row r="24" spans="1:13" ht="16.5">
      <c r="A24" s="5"/>
      <c r="B24" s="121">
        <v>11</v>
      </c>
      <c r="C24" s="121">
        <v>131</v>
      </c>
      <c r="D24" s="128" t="s">
        <v>91</v>
      </c>
      <c r="E24" s="124">
        <v>1993</v>
      </c>
      <c r="F24" s="124" t="s">
        <v>101</v>
      </c>
      <c r="G24" s="127" t="s">
        <v>2</v>
      </c>
      <c r="H24" s="128" t="s">
        <v>23</v>
      </c>
      <c r="I24" s="129">
        <v>3.0092592592592588E-3</v>
      </c>
      <c r="J24" s="130">
        <v>11</v>
      </c>
      <c r="K24" s="216">
        <f>I24/I14</f>
        <v>1.6774193548387095</v>
      </c>
      <c r="L24" s="131"/>
      <c r="M24" s="128"/>
    </row>
    <row r="25" spans="1:13">
      <c r="A25" s="5"/>
      <c r="B25" s="121">
        <v>12</v>
      </c>
      <c r="C25" s="121">
        <v>144</v>
      </c>
      <c r="D25" s="128" t="s">
        <v>90</v>
      </c>
      <c r="E25" s="124">
        <v>1996</v>
      </c>
      <c r="F25" s="124" t="s">
        <v>57</v>
      </c>
      <c r="G25" s="127" t="s">
        <v>12</v>
      </c>
      <c r="H25" s="128" t="s">
        <v>23</v>
      </c>
      <c r="I25" s="129">
        <v>3.0787037037037037E-3</v>
      </c>
      <c r="J25" s="130">
        <v>12</v>
      </c>
      <c r="K25" s="216">
        <f>I25/I14</f>
        <v>1.7161290322580645</v>
      </c>
      <c r="L25" s="128"/>
      <c r="M25" s="128"/>
    </row>
    <row r="26" spans="1:13">
      <c r="A26" s="5"/>
      <c r="B26" s="121">
        <f t="shared" si="0"/>
        <v>13</v>
      </c>
      <c r="C26" s="121">
        <v>143</v>
      </c>
      <c r="D26" s="128" t="s">
        <v>88</v>
      </c>
      <c r="E26" s="124">
        <v>1993</v>
      </c>
      <c r="F26" s="124" t="s">
        <v>57</v>
      </c>
      <c r="G26" s="127" t="s">
        <v>2</v>
      </c>
      <c r="H26" s="128" t="s">
        <v>23</v>
      </c>
      <c r="I26" s="129">
        <v>3.1712962962962958E-3</v>
      </c>
      <c r="J26" s="130">
        <v>13</v>
      </c>
      <c r="K26" s="216">
        <f>I26/I14</f>
        <v>1.7677419354838706</v>
      </c>
      <c r="L26" s="128"/>
      <c r="M26" s="128"/>
    </row>
    <row r="27" spans="1:13">
      <c r="A27" s="5"/>
      <c r="B27" s="121">
        <f t="shared" si="0"/>
        <v>14</v>
      </c>
      <c r="C27" s="121">
        <v>147</v>
      </c>
      <c r="D27" s="128" t="s">
        <v>84</v>
      </c>
      <c r="E27" s="124">
        <v>1996</v>
      </c>
      <c r="F27" s="124" t="s">
        <v>57</v>
      </c>
      <c r="G27" s="127" t="s">
        <v>4</v>
      </c>
      <c r="H27" s="128" t="s">
        <v>23</v>
      </c>
      <c r="I27" s="129">
        <v>3.5995370370370369E-3</v>
      </c>
      <c r="J27" s="130">
        <v>14</v>
      </c>
      <c r="K27" s="216">
        <f>I27/I14</f>
        <v>2.0064516129032257</v>
      </c>
      <c r="L27" s="128"/>
      <c r="M27" s="128"/>
    </row>
    <row r="28" spans="1:13">
      <c r="A28" s="5"/>
      <c r="B28" s="121">
        <f t="shared" si="0"/>
        <v>15</v>
      </c>
      <c r="C28" s="121">
        <v>162</v>
      </c>
      <c r="D28" s="128" t="s">
        <v>83</v>
      </c>
      <c r="E28" s="124">
        <v>1996</v>
      </c>
      <c r="F28" s="124" t="s">
        <v>57</v>
      </c>
      <c r="G28" s="127" t="s">
        <v>3</v>
      </c>
      <c r="H28" s="128" t="s">
        <v>23</v>
      </c>
      <c r="I28" s="129">
        <v>3.6111111111111114E-3</v>
      </c>
      <c r="J28" s="130">
        <v>15</v>
      </c>
      <c r="K28" s="216">
        <f>I28/I14</f>
        <v>2.0129032258064519</v>
      </c>
      <c r="L28" s="128"/>
      <c r="M28" s="128"/>
    </row>
    <row r="29" spans="1:13">
      <c r="A29" s="5"/>
      <c r="B29" s="134">
        <v>16</v>
      </c>
      <c r="C29" s="19">
        <v>122</v>
      </c>
      <c r="D29" s="18" t="s">
        <v>14</v>
      </c>
      <c r="E29" s="110">
        <v>1992</v>
      </c>
      <c r="F29" s="110" t="s">
        <v>57</v>
      </c>
      <c r="G29" s="13" t="s">
        <v>3</v>
      </c>
      <c r="H29" s="18" t="s">
        <v>23</v>
      </c>
      <c r="I29" s="20">
        <v>3.8657407407407408E-3</v>
      </c>
      <c r="J29" s="21">
        <v>16</v>
      </c>
      <c r="K29" s="215">
        <f>I29/I14</f>
        <v>2.1548387096774193</v>
      </c>
      <c r="L29" s="128"/>
      <c r="M29" s="128"/>
    </row>
    <row r="30" spans="1:13">
      <c r="A30" s="5"/>
      <c r="B30" s="121">
        <v>17</v>
      </c>
      <c r="C30" s="121">
        <v>111</v>
      </c>
      <c r="D30" s="128" t="s">
        <v>86</v>
      </c>
      <c r="E30" s="124">
        <v>1995</v>
      </c>
      <c r="F30" s="124" t="s">
        <v>57</v>
      </c>
      <c r="G30" s="127" t="s">
        <v>3</v>
      </c>
      <c r="H30" s="128" t="s">
        <v>23</v>
      </c>
      <c r="I30" s="129">
        <v>4.1782407407407402E-3</v>
      </c>
      <c r="J30" s="130">
        <v>17</v>
      </c>
      <c r="K30" s="216">
        <f>I30/I14</f>
        <v>2.3290322580645157</v>
      </c>
      <c r="L30" s="128"/>
      <c r="M30" s="128"/>
    </row>
    <row r="31" spans="1:13">
      <c r="A31" s="5"/>
      <c r="B31" s="121">
        <f t="shared" si="0"/>
        <v>18</v>
      </c>
      <c r="C31" s="121">
        <v>150</v>
      </c>
      <c r="D31" s="128" t="s">
        <v>80</v>
      </c>
      <c r="E31" s="124">
        <v>1994</v>
      </c>
      <c r="F31" s="124" t="s">
        <v>57</v>
      </c>
      <c r="G31" s="127" t="s">
        <v>3</v>
      </c>
      <c r="H31" s="128" t="s">
        <v>23</v>
      </c>
      <c r="I31" s="129">
        <v>4.2939814814814811E-3</v>
      </c>
      <c r="J31" s="130">
        <v>18</v>
      </c>
      <c r="K31" s="216">
        <f>I31/I14</f>
        <v>2.3935483870967742</v>
      </c>
      <c r="L31" s="128"/>
      <c r="M31" s="128"/>
    </row>
    <row r="32" spans="1:13">
      <c r="A32" s="5"/>
      <c r="B32" s="121">
        <f t="shared" si="0"/>
        <v>19</v>
      </c>
      <c r="C32" s="121">
        <v>115</v>
      </c>
      <c r="D32" s="128" t="s">
        <v>81</v>
      </c>
      <c r="E32" s="124">
        <v>1995</v>
      </c>
      <c r="F32" s="124" t="s">
        <v>57</v>
      </c>
      <c r="G32" s="127" t="s">
        <v>3</v>
      </c>
      <c r="H32" s="128" t="s">
        <v>23</v>
      </c>
      <c r="I32" s="129">
        <v>4.3287037037037035E-3</v>
      </c>
      <c r="J32" s="130">
        <v>19</v>
      </c>
      <c r="K32" s="216">
        <f>I32/I14</f>
        <v>2.4129032258064513</v>
      </c>
      <c r="L32" s="128"/>
      <c r="M32" s="128"/>
    </row>
    <row r="33" spans="1:13">
      <c r="A33" s="5"/>
      <c r="B33" s="121">
        <f t="shared" si="0"/>
        <v>20</v>
      </c>
      <c r="C33" s="121">
        <v>161</v>
      </c>
      <c r="D33" s="128" t="s">
        <v>78</v>
      </c>
      <c r="E33" s="124">
        <v>1995</v>
      </c>
      <c r="F33" s="124" t="s">
        <v>57</v>
      </c>
      <c r="G33" s="127" t="s">
        <v>3</v>
      </c>
      <c r="H33" s="128" t="s">
        <v>23</v>
      </c>
      <c r="I33" s="129">
        <v>4.5023148148148149E-3</v>
      </c>
      <c r="J33" s="130">
        <v>20</v>
      </c>
      <c r="K33" s="216">
        <f>I33/I14</f>
        <v>2.5096774193548388</v>
      </c>
      <c r="L33" s="128"/>
      <c r="M33" s="128"/>
    </row>
    <row r="34" spans="1:13">
      <c r="A34" s="5"/>
      <c r="B34" s="121">
        <f t="shared" si="0"/>
        <v>21</v>
      </c>
      <c r="C34" s="121">
        <v>114</v>
      </c>
      <c r="D34" s="128" t="s">
        <v>77</v>
      </c>
      <c r="E34" s="124">
        <v>1995</v>
      </c>
      <c r="F34" s="124" t="s">
        <v>57</v>
      </c>
      <c r="G34" s="127" t="s">
        <v>3</v>
      </c>
      <c r="H34" s="128" t="s">
        <v>23</v>
      </c>
      <c r="I34" s="129">
        <v>4.8726851851851856E-3</v>
      </c>
      <c r="J34" s="130">
        <v>21</v>
      </c>
      <c r="K34" s="216">
        <f>I34/I14</f>
        <v>2.7161290322580647</v>
      </c>
      <c r="L34" s="128"/>
      <c r="M34" s="128"/>
    </row>
    <row r="35" spans="1:13">
      <c r="A35" s="5"/>
      <c r="B35" s="134">
        <v>22</v>
      </c>
      <c r="C35" s="19">
        <v>123</v>
      </c>
      <c r="D35" s="18" t="s">
        <v>76</v>
      </c>
      <c r="E35" s="110">
        <v>1992</v>
      </c>
      <c r="F35" s="110" t="s">
        <v>57</v>
      </c>
      <c r="G35" s="13" t="s">
        <v>3</v>
      </c>
      <c r="H35" s="18" t="s">
        <v>23</v>
      </c>
      <c r="I35" s="20">
        <v>4.9537037037037041E-3</v>
      </c>
      <c r="J35" s="21">
        <v>22</v>
      </c>
      <c r="K35" s="215">
        <f>I35/I14</f>
        <v>2.7612903225806456</v>
      </c>
      <c r="L35" s="128"/>
      <c r="M35" s="128"/>
    </row>
    <row r="36" spans="1:13">
      <c r="A36" s="5"/>
      <c r="B36" s="121">
        <v>23</v>
      </c>
      <c r="C36" s="121">
        <v>106</v>
      </c>
      <c r="D36" s="128" t="s">
        <v>75</v>
      </c>
      <c r="E36" s="124">
        <v>1996</v>
      </c>
      <c r="F36" s="124" t="s">
        <v>57</v>
      </c>
      <c r="G36" s="127" t="s">
        <v>3</v>
      </c>
      <c r="H36" s="128" t="s">
        <v>23</v>
      </c>
      <c r="I36" s="129">
        <v>5.0462962962962961E-3</v>
      </c>
      <c r="J36" s="130">
        <v>23</v>
      </c>
      <c r="K36" s="216">
        <f>I36/I14</f>
        <v>2.8129032258064517</v>
      </c>
      <c r="L36" s="128"/>
      <c r="M36" s="128"/>
    </row>
    <row r="37" spans="1:13">
      <c r="A37" s="107"/>
      <c r="B37" s="121">
        <f t="shared" si="0"/>
        <v>24</v>
      </c>
      <c r="C37" s="121">
        <v>152</v>
      </c>
      <c r="D37" s="128" t="s">
        <v>74</v>
      </c>
      <c r="E37" s="124">
        <v>1994</v>
      </c>
      <c r="F37" s="124" t="s">
        <v>57</v>
      </c>
      <c r="G37" s="127" t="s">
        <v>3</v>
      </c>
      <c r="H37" s="128" t="s">
        <v>23</v>
      </c>
      <c r="I37" s="129">
        <v>5.2199074074074066E-3</v>
      </c>
      <c r="J37" s="130">
        <v>24</v>
      </c>
      <c r="K37" s="216">
        <f>I37/I14</f>
        <v>2.9096774193548383</v>
      </c>
      <c r="L37" s="128"/>
      <c r="M37" s="128"/>
    </row>
    <row r="38" spans="1:13">
      <c r="A38" s="107"/>
      <c r="B38" s="121">
        <f t="shared" si="0"/>
        <v>25</v>
      </c>
      <c r="C38" s="121">
        <v>135</v>
      </c>
      <c r="D38" s="128" t="s">
        <v>73</v>
      </c>
      <c r="E38" s="124">
        <v>1995</v>
      </c>
      <c r="F38" s="124" t="s">
        <v>57</v>
      </c>
      <c r="G38" s="127" t="s">
        <v>2</v>
      </c>
      <c r="H38" s="128" t="s">
        <v>23</v>
      </c>
      <c r="I38" s="129">
        <v>5.2314814814814819E-3</v>
      </c>
      <c r="J38" s="130">
        <v>25</v>
      </c>
      <c r="K38" s="216">
        <f>I38/I14</f>
        <v>2.9161290322580649</v>
      </c>
      <c r="L38" s="128"/>
      <c r="M38" s="128"/>
    </row>
    <row r="39" spans="1:13">
      <c r="A39" s="107"/>
      <c r="B39" s="121">
        <f t="shared" si="0"/>
        <v>26</v>
      </c>
      <c r="C39" s="121">
        <v>183</v>
      </c>
      <c r="D39" s="128" t="s">
        <v>15</v>
      </c>
      <c r="E39" s="124">
        <v>1995</v>
      </c>
      <c r="F39" s="124" t="s">
        <v>57</v>
      </c>
      <c r="G39" s="127" t="s">
        <v>3</v>
      </c>
      <c r="H39" s="128" t="s">
        <v>23</v>
      </c>
      <c r="I39" s="129">
        <v>5.6597222222222222E-3</v>
      </c>
      <c r="J39" s="130">
        <v>26</v>
      </c>
      <c r="K39" s="216">
        <f>I39/I14</f>
        <v>3.1548387096774193</v>
      </c>
      <c r="L39" s="128"/>
      <c r="M39" s="128"/>
    </row>
    <row r="40" spans="1:13">
      <c r="A40" s="107"/>
      <c r="B40" s="121">
        <f t="shared" si="0"/>
        <v>27</v>
      </c>
      <c r="C40" s="121">
        <v>184</v>
      </c>
      <c r="D40" s="128" t="s">
        <v>19</v>
      </c>
      <c r="E40" s="124">
        <v>1995</v>
      </c>
      <c r="F40" s="124" t="s">
        <v>57</v>
      </c>
      <c r="G40" s="127" t="s">
        <v>16</v>
      </c>
      <c r="H40" s="128" t="s">
        <v>23</v>
      </c>
      <c r="I40" s="129">
        <v>5.7407407407407416E-3</v>
      </c>
      <c r="J40" s="130">
        <v>27</v>
      </c>
      <c r="K40" s="216">
        <f>I40/I14</f>
        <v>3.2000000000000006</v>
      </c>
      <c r="L40" s="128"/>
      <c r="M40" s="128"/>
    </row>
    <row r="41" spans="1:13">
      <c r="A41" s="107"/>
      <c r="B41" s="121">
        <f t="shared" si="0"/>
        <v>28</v>
      </c>
      <c r="C41" s="121">
        <v>185</v>
      </c>
      <c r="D41" s="128" t="s">
        <v>17</v>
      </c>
      <c r="E41" s="124">
        <v>1995</v>
      </c>
      <c r="F41" s="124" t="s">
        <v>57</v>
      </c>
      <c r="G41" s="127" t="s">
        <v>3</v>
      </c>
      <c r="H41" s="128" t="s">
        <v>23</v>
      </c>
      <c r="I41" s="129">
        <v>6.1921296296296299E-3</v>
      </c>
      <c r="J41" s="130">
        <v>28</v>
      </c>
      <c r="K41" s="216">
        <f>I41/I14</f>
        <v>3.4516129032258065</v>
      </c>
      <c r="L41" s="128"/>
      <c r="M41" s="128"/>
    </row>
    <row r="42" spans="1:13">
      <c r="A42" s="219"/>
      <c r="B42" s="134">
        <v>29</v>
      </c>
      <c r="C42" s="19">
        <v>112</v>
      </c>
      <c r="D42" s="18" t="s">
        <v>72</v>
      </c>
      <c r="E42" s="110">
        <v>1992</v>
      </c>
      <c r="F42" s="110" t="s">
        <v>57</v>
      </c>
      <c r="G42" s="13" t="s">
        <v>3</v>
      </c>
      <c r="H42" s="18" t="s">
        <v>23</v>
      </c>
      <c r="I42" s="20">
        <v>6.7129629629629622E-3</v>
      </c>
      <c r="J42" s="21">
        <v>29</v>
      </c>
      <c r="K42" s="215">
        <f>I42/I14</f>
        <v>3.7419354838709675</v>
      </c>
      <c r="L42" s="128"/>
      <c r="M42" s="128"/>
    </row>
    <row r="43" spans="1:13">
      <c r="A43" s="107"/>
      <c r="B43" s="121">
        <v>30</v>
      </c>
      <c r="C43" s="121">
        <v>151</v>
      </c>
      <c r="D43" s="128" t="s">
        <v>71</v>
      </c>
      <c r="E43" s="124">
        <v>1996</v>
      </c>
      <c r="F43" s="124" t="s">
        <v>57</v>
      </c>
      <c r="G43" s="127" t="s">
        <v>3</v>
      </c>
      <c r="H43" s="128" t="s">
        <v>23</v>
      </c>
      <c r="I43" s="129">
        <v>6.7245370370370367E-3</v>
      </c>
      <c r="J43" s="130">
        <v>30</v>
      </c>
      <c r="K43" s="216">
        <f>I43/I14</f>
        <v>3.7483870967741932</v>
      </c>
      <c r="L43" s="128"/>
      <c r="M43" s="128"/>
    </row>
    <row r="44" spans="1:13">
      <c r="A44" s="107"/>
      <c r="B44" s="121">
        <f t="shared" si="0"/>
        <v>31</v>
      </c>
      <c r="C44" s="121">
        <v>186</v>
      </c>
      <c r="D44" s="128" t="s">
        <v>18</v>
      </c>
      <c r="E44" s="124">
        <v>1995</v>
      </c>
      <c r="F44" s="124" t="s">
        <v>57</v>
      </c>
      <c r="G44" s="127" t="s">
        <v>3</v>
      </c>
      <c r="H44" s="128" t="s">
        <v>23</v>
      </c>
      <c r="I44" s="129">
        <v>9.9074074074074082E-3</v>
      </c>
      <c r="J44" s="130">
        <v>31</v>
      </c>
      <c r="K44" s="216">
        <f>I44/I14</f>
        <v>5.5225806451612911</v>
      </c>
      <c r="L44" s="128"/>
      <c r="M44" s="128"/>
    </row>
    <row r="45" spans="1:13">
      <c r="B45" s="121">
        <f t="shared" si="0"/>
        <v>32</v>
      </c>
      <c r="C45" s="121">
        <v>179</v>
      </c>
      <c r="D45" s="128" t="s">
        <v>70</v>
      </c>
      <c r="E45" s="124">
        <v>1995</v>
      </c>
      <c r="F45" s="124" t="s">
        <v>57</v>
      </c>
      <c r="G45" s="127" t="s">
        <v>8</v>
      </c>
      <c r="H45" s="128" t="s">
        <v>23</v>
      </c>
      <c r="I45" s="129">
        <v>1.0011574074074074E-2</v>
      </c>
      <c r="J45" s="130">
        <v>32</v>
      </c>
      <c r="K45" s="216">
        <f>I45/I14</f>
        <v>5.5806451612903221</v>
      </c>
      <c r="L45" s="128"/>
      <c r="M45" s="128"/>
    </row>
    <row r="46" spans="1:13">
      <c r="B46" s="111"/>
      <c r="C46" s="111"/>
      <c r="D46" s="113"/>
      <c r="E46" s="111"/>
      <c r="F46" s="111"/>
      <c r="G46" s="112"/>
      <c r="H46" s="113"/>
      <c r="I46" s="114"/>
      <c r="J46" s="115"/>
      <c r="K46" s="116"/>
      <c r="L46" s="113"/>
      <c r="M46" s="113"/>
    </row>
    <row r="47" spans="1:13">
      <c r="B47" s="3" t="s">
        <v>102</v>
      </c>
      <c r="D47" s="107"/>
      <c r="E47" s="107"/>
      <c r="F47" s="26">
        <f>(10+3+1+1+1)*2</f>
        <v>32</v>
      </c>
      <c r="G47" s="27"/>
      <c r="H47" s="22"/>
      <c r="I47" s="22"/>
      <c r="J47" s="22"/>
      <c r="K47" s="116"/>
      <c r="L47" s="113"/>
      <c r="M47" s="113"/>
    </row>
    <row r="48" spans="1:13">
      <c r="B48" s="107"/>
      <c r="D48" s="107"/>
      <c r="E48" s="107"/>
      <c r="F48" s="5"/>
      <c r="G48" s="27"/>
      <c r="H48" s="22"/>
      <c r="I48" s="22"/>
      <c r="J48" s="22"/>
      <c r="K48" s="116"/>
      <c r="L48" s="113"/>
      <c r="M48" s="113"/>
    </row>
    <row r="49" spans="2:13">
      <c r="B49" s="3" t="s">
        <v>103</v>
      </c>
      <c r="D49" s="107"/>
      <c r="E49" s="107"/>
      <c r="F49" s="107"/>
      <c r="G49" s="27"/>
      <c r="H49" s="22"/>
      <c r="I49" s="22"/>
      <c r="J49" s="22"/>
      <c r="K49" s="116"/>
      <c r="L49" s="113"/>
      <c r="M49" s="113"/>
    </row>
    <row r="50" spans="2:13">
      <c r="B50" s="107"/>
      <c r="D50" s="107"/>
      <c r="E50" s="107"/>
      <c r="F50" s="107"/>
      <c r="G50" s="27"/>
      <c r="H50" s="113"/>
      <c r="I50" s="114"/>
      <c r="J50" s="115"/>
      <c r="K50" s="116"/>
      <c r="L50" s="113"/>
      <c r="M50" s="113"/>
    </row>
    <row r="51" spans="2:13">
      <c r="B51" s="3" t="s">
        <v>104</v>
      </c>
      <c r="D51" s="107"/>
      <c r="E51" s="107"/>
      <c r="F51" s="107"/>
      <c r="G51" s="27"/>
      <c r="H51" s="22"/>
      <c r="I51" s="22"/>
      <c r="J51" s="22"/>
      <c r="K51" s="116"/>
      <c r="L51" s="113"/>
      <c r="M51" s="113"/>
    </row>
    <row r="52" spans="2:13">
      <c r="B52" s="22"/>
      <c r="C52" s="22"/>
      <c r="D52" s="22"/>
      <c r="E52" s="22"/>
      <c r="F52" s="22"/>
      <c r="G52" s="22"/>
      <c r="H52" s="22"/>
      <c r="I52" s="22"/>
      <c r="J52" s="22"/>
      <c r="K52" s="116"/>
      <c r="L52" s="113"/>
      <c r="M52" s="113"/>
    </row>
    <row r="53" spans="2:13">
      <c r="B53" s="111"/>
      <c r="C53" s="111"/>
      <c r="D53" s="113"/>
      <c r="E53" s="111"/>
      <c r="F53" s="111"/>
      <c r="G53" s="112"/>
      <c r="H53" s="113"/>
      <c r="I53" s="114"/>
      <c r="J53" s="115"/>
      <c r="K53" s="116"/>
      <c r="L53" s="113"/>
      <c r="M53" s="113"/>
    </row>
    <row r="54" spans="2:13">
      <c r="B54" s="22"/>
      <c r="C54" s="22"/>
      <c r="D54" s="22"/>
      <c r="E54" s="22"/>
      <c r="F54" s="22"/>
      <c r="G54" s="22"/>
      <c r="H54" s="22"/>
      <c r="I54" s="22"/>
      <c r="J54" s="22"/>
      <c r="K54" s="116"/>
      <c r="L54" s="113"/>
      <c r="M54" s="113"/>
    </row>
    <row r="55" spans="2:13">
      <c r="B55" s="22"/>
      <c r="C55" s="22"/>
      <c r="D55" s="22"/>
      <c r="E55" s="22"/>
      <c r="F55" s="22"/>
      <c r="G55" s="22"/>
      <c r="H55" s="22"/>
      <c r="I55" s="22"/>
      <c r="J55" s="22"/>
      <c r="K55" s="116"/>
      <c r="L55" s="113"/>
      <c r="M55" s="113"/>
    </row>
    <row r="56" spans="2:13">
      <c r="B56" s="22"/>
      <c r="C56" s="22"/>
      <c r="D56" s="22"/>
      <c r="E56" s="22"/>
      <c r="F56" s="22"/>
      <c r="G56" s="22"/>
      <c r="H56" s="22"/>
      <c r="I56" s="22"/>
      <c r="J56" s="22"/>
      <c r="K56" s="116"/>
      <c r="L56" s="113"/>
      <c r="M56" s="113"/>
    </row>
    <row r="57" spans="2:13">
      <c r="B57" s="22"/>
      <c r="C57" s="22"/>
      <c r="D57" s="22"/>
      <c r="E57" s="22"/>
      <c r="F57" s="22"/>
      <c r="G57" s="22"/>
      <c r="H57" s="22"/>
      <c r="I57" s="22"/>
      <c r="J57" s="22"/>
      <c r="K57" s="116"/>
      <c r="L57" s="113"/>
      <c r="M57" s="113"/>
    </row>
    <row r="58" spans="2:13">
      <c r="B58" s="22"/>
      <c r="C58" s="22"/>
      <c r="D58" s="22"/>
      <c r="E58" s="22"/>
      <c r="F58" s="22"/>
      <c r="G58" s="22"/>
      <c r="H58" s="22"/>
      <c r="I58" s="22"/>
      <c r="J58" s="22"/>
      <c r="K58" s="116"/>
      <c r="L58" s="113"/>
      <c r="M58" s="113"/>
    </row>
    <row r="59" spans="2:13">
      <c r="B59" s="22"/>
      <c r="C59" s="22"/>
      <c r="D59" s="22"/>
      <c r="E59" s="22"/>
      <c r="F59" s="22"/>
      <c r="G59" s="22"/>
      <c r="H59" s="22"/>
      <c r="I59" s="22"/>
      <c r="J59" s="22"/>
      <c r="K59" s="116"/>
      <c r="L59" s="113"/>
      <c r="M59" s="113"/>
    </row>
    <row r="60" spans="2:13">
      <c r="B60" s="111"/>
      <c r="C60" s="111"/>
      <c r="D60" s="113"/>
      <c r="E60" s="111"/>
      <c r="F60" s="111"/>
      <c r="G60" s="112"/>
      <c r="H60" s="113"/>
      <c r="I60" s="114"/>
      <c r="J60" s="115"/>
      <c r="K60" s="116"/>
      <c r="L60" s="113"/>
      <c r="M60" s="113"/>
    </row>
    <row r="61" spans="2:13">
      <c r="B61" s="22"/>
      <c r="C61" s="22"/>
      <c r="D61" s="22"/>
      <c r="E61" s="22"/>
      <c r="F61" s="22"/>
      <c r="G61" s="22"/>
      <c r="H61" s="22"/>
      <c r="I61" s="22"/>
      <c r="J61" s="22"/>
      <c r="K61" s="116"/>
      <c r="L61" s="113"/>
      <c r="M61" s="113"/>
    </row>
    <row r="62" spans="2:13">
      <c r="B62" s="22"/>
      <c r="C62" s="22"/>
      <c r="D62" s="22"/>
      <c r="E62" s="22"/>
      <c r="F62" s="22"/>
      <c r="G62" s="22"/>
      <c r="H62" s="22"/>
      <c r="I62" s="22"/>
      <c r="J62" s="22"/>
      <c r="K62" s="116"/>
      <c r="L62" s="113"/>
      <c r="M62" s="113"/>
    </row>
    <row r="63" spans="2:13">
      <c r="B63" s="22"/>
      <c r="C63" s="22"/>
      <c r="D63" s="22"/>
      <c r="E63" s="22"/>
      <c r="F63" s="22"/>
      <c r="G63" s="22"/>
      <c r="H63" s="22"/>
      <c r="I63" s="22"/>
      <c r="J63" s="22"/>
      <c r="K63" s="116"/>
      <c r="L63" s="113"/>
      <c r="M63" s="113"/>
    </row>
    <row r="64" spans="2:13">
      <c r="C64" s="107"/>
      <c r="E64" s="107"/>
      <c r="F64" s="107"/>
      <c r="I64" s="107"/>
    </row>
    <row r="65" spans="8:9">
      <c r="H65" s="107"/>
      <c r="I65" s="107"/>
    </row>
    <row r="66" spans="8:9">
      <c r="H66" s="107"/>
      <c r="I66" s="107"/>
    </row>
    <row r="67" spans="8:9">
      <c r="H67" s="107"/>
      <c r="I67" s="107"/>
    </row>
    <row r="68" spans="8:9">
      <c r="H68" s="107"/>
      <c r="I68" s="107"/>
    </row>
    <row r="69" spans="8:9">
      <c r="H69" s="107"/>
      <c r="I69" s="107"/>
    </row>
  </sheetData>
  <mergeCells count="7">
    <mergeCell ref="B11:M11"/>
    <mergeCell ref="B2:M2"/>
    <mergeCell ref="B3:M3"/>
    <mergeCell ref="B4:M4"/>
    <mergeCell ref="B5:M5"/>
    <mergeCell ref="L6:M6"/>
    <mergeCell ref="B10:M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62"/>
  <sheetViews>
    <sheetView zoomScaleNormal="100" workbookViewId="0">
      <selection activeCell="B3" sqref="B3:M3"/>
    </sheetView>
  </sheetViews>
  <sheetFormatPr defaultRowHeight="15"/>
  <cols>
    <col min="1" max="1" width="3.28515625" customWidth="1"/>
    <col min="3" max="3" width="6.85546875" style="4" customWidth="1"/>
    <col min="4" max="4" width="25.28515625" customWidth="1"/>
    <col min="5" max="6" width="9.140625" style="4"/>
    <col min="7" max="7" width="20.28515625" customWidth="1"/>
    <col min="8" max="8" width="18" customWidth="1"/>
    <col min="9" max="9" width="10.42578125" style="4" customWidth="1"/>
    <col min="11" max="11" width="14" customWidth="1"/>
    <col min="12" max="12" width="16" customWidth="1"/>
    <col min="13" max="13" width="15.7109375" customWidth="1"/>
  </cols>
  <sheetData>
    <row r="1" spans="1:18">
      <c r="A1" s="4"/>
      <c r="D1" s="3"/>
      <c r="J1" s="4"/>
      <c r="K1" s="4"/>
    </row>
    <row r="2" spans="1:18">
      <c r="A2" s="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8">
      <c r="A3" s="4"/>
      <c r="B3" s="235" t="s">
        <v>185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8" ht="15.75">
      <c r="A4" s="4"/>
      <c r="B4" s="236" t="s">
        <v>20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</row>
    <row r="5" spans="1:18" ht="15.75">
      <c r="A5" s="4"/>
      <c r="B5" s="236" t="s">
        <v>21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18">
      <c r="A6" s="5"/>
      <c r="B6" s="6" t="s">
        <v>22</v>
      </c>
      <c r="D6" s="3"/>
      <c r="G6" s="2"/>
      <c r="I6" s="9"/>
      <c r="J6" s="9"/>
      <c r="K6" s="4"/>
      <c r="L6" s="237" t="s">
        <v>23</v>
      </c>
      <c r="M6" s="237"/>
    </row>
    <row r="7" spans="1:18">
      <c r="A7" s="5"/>
      <c r="D7" s="3"/>
      <c r="G7" s="1"/>
      <c r="H7" s="1"/>
      <c r="I7" s="7"/>
      <c r="J7" s="7"/>
      <c r="K7" s="4"/>
    </row>
    <row r="8" spans="1:18">
      <c r="A8" s="5"/>
      <c r="D8" s="3"/>
      <c r="G8" s="1"/>
      <c r="H8" s="1"/>
      <c r="I8" s="7"/>
      <c r="J8" s="7"/>
      <c r="K8" s="4"/>
    </row>
    <row r="9" spans="1:18">
      <c r="A9" s="5"/>
      <c r="D9" s="3"/>
      <c r="G9" s="1"/>
      <c r="H9" s="1"/>
      <c r="I9" s="7"/>
      <c r="J9" s="7"/>
      <c r="K9" s="4"/>
    </row>
    <row r="10" spans="1:18" ht="18.75">
      <c r="A10" s="5"/>
      <c r="B10" s="233" t="s">
        <v>55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</row>
    <row r="11" spans="1:18" ht="18.75">
      <c r="A11" s="5"/>
      <c r="B11" s="232" t="s">
        <v>62</v>
      </c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8" ht="54" customHeight="1">
      <c r="A13" s="5"/>
      <c r="B13" s="16" t="s">
        <v>26</v>
      </c>
      <c r="C13" s="16" t="s">
        <v>25</v>
      </c>
      <c r="D13" s="8" t="s">
        <v>24</v>
      </c>
      <c r="E13" s="16" t="s">
        <v>48</v>
      </c>
      <c r="F13" s="16" t="s">
        <v>49</v>
      </c>
      <c r="G13" s="8" t="s">
        <v>50</v>
      </c>
      <c r="H13" s="16" t="s">
        <v>51</v>
      </c>
      <c r="I13" s="8" t="s">
        <v>0</v>
      </c>
      <c r="J13" s="8" t="s">
        <v>1</v>
      </c>
      <c r="K13" s="8" t="s">
        <v>52</v>
      </c>
      <c r="L13" s="8" t="s">
        <v>53</v>
      </c>
      <c r="M13" s="8" t="s">
        <v>54</v>
      </c>
      <c r="Q13" s="22"/>
      <c r="R13" s="23"/>
    </row>
    <row r="14" spans="1:18">
      <c r="A14" s="5"/>
      <c r="B14" s="19">
        <v>1</v>
      </c>
      <c r="C14" s="19">
        <v>129</v>
      </c>
      <c r="D14" s="18" t="s">
        <v>63</v>
      </c>
      <c r="E14" s="110">
        <v>1988</v>
      </c>
      <c r="F14" s="110" t="s">
        <v>60</v>
      </c>
      <c r="G14" s="13" t="s">
        <v>2</v>
      </c>
      <c r="H14" s="18" t="s">
        <v>23</v>
      </c>
      <c r="I14" s="20">
        <v>1.6782407407407406E-3</v>
      </c>
      <c r="J14" s="21">
        <v>1</v>
      </c>
      <c r="K14" s="214">
        <v>1</v>
      </c>
      <c r="L14" s="110" t="s">
        <v>61</v>
      </c>
      <c r="M14" s="18"/>
      <c r="Q14" s="24"/>
      <c r="R14" s="25"/>
    </row>
    <row r="15" spans="1:18">
      <c r="A15" s="5"/>
      <c r="B15" s="19">
        <f>1+B14</f>
        <v>2</v>
      </c>
      <c r="C15" s="19">
        <v>130</v>
      </c>
      <c r="D15" s="18" t="s">
        <v>65</v>
      </c>
      <c r="E15" s="110">
        <v>1989</v>
      </c>
      <c r="F15" s="110" t="s">
        <v>101</v>
      </c>
      <c r="G15" s="13" t="s">
        <v>2</v>
      </c>
      <c r="H15" s="18" t="s">
        <v>23</v>
      </c>
      <c r="I15" s="20">
        <v>2.0138888888888888E-3</v>
      </c>
      <c r="J15" s="21">
        <v>2</v>
      </c>
      <c r="K15" s="215">
        <f>I15/I14</f>
        <v>1.2000000000000002</v>
      </c>
      <c r="L15" s="110" t="s">
        <v>101</v>
      </c>
      <c r="M15" s="18"/>
      <c r="Q15" s="24"/>
      <c r="R15" s="23"/>
    </row>
    <row r="16" spans="1:18">
      <c r="A16" s="5"/>
      <c r="B16" s="19">
        <f>1+B15</f>
        <v>3</v>
      </c>
      <c r="C16" s="19">
        <v>149</v>
      </c>
      <c r="D16" s="18" t="s">
        <v>68</v>
      </c>
      <c r="E16" s="110">
        <v>1989</v>
      </c>
      <c r="F16" s="110" t="s">
        <v>60</v>
      </c>
      <c r="G16" s="13" t="s">
        <v>3</v>
      </c>
      <c r="H16" s="18" t="s">
        <v>23</v>
      </c>
      <c r="I16" s="20">
        <v>2.2916666666666667E-3</v>
      </c>
      <c r="J16" s="21">
        <v>3</v>
      </c>
      <c r="K16" s="215">
        <f>I16/I14</f>
        <v>1.3655172413793104</v>
      </c>
      <c r="L16" s="110" t="s">
        <v>101</v>
      </c>
      <c r="M16" s="18"/>
      <c r="Q16" s="24"/>
      <c r="R16" s="25"/>
    </row>
    <row r="17" spans="1:18">
      <c r="A17" s="5"/>
      <c r="B17" s="19">
        <f t="shared" ref="B17:B25" si="0">1+B16</f>
        <v>4</v>
      </c>
      <c r="C17" s="19">
        <v>181</v>
      </c>
      <c r="D17" s="18" t="s">
        <v>10</v>
      </c>
      <c r="E17" s="110">
        <v>1987</v>
      </c>
      <c r="F17" s="110" t="s">
        <v>101</v>
      </c>
      <c r="G17" s="13" t="s">
        <v>3</v>
      </c>
      <c r="H17" s="18" t="s">
        <v>23</v>
      </c>
      <c r="I17" s="20">
        <v>2.3842592592592591E-3</v>
      </c>
      <c r="J17" s="21">
        <v>4</v>
      </c>
      <c r="K17" s="215">
        <f>I17/I14</f>
        <v>1.420689655172414</v>
      </c>
      <c r="L17" s="110" t="s">
        <v>101</v>
      </c>
      <c r="M17" s="18"/>
      <c r="Q17" s="24"/>
      <c r="R17" s="25"/>
    </row>
    <row r="18" spans="1:18">
      <c r="A18" s="5"/>
      <c r="B18" s="19">
        <f t="shared" si="0"/>
        <v>5</v>
      </c>
      <c r="C18" s="19">
        <v>127</v>
      </c>
      <c r="D18" s="18" t="s">
        <v>97</v>
      </c>
      <c r="E18" s="110">
        <v>1991</v>
      </c>
      <c r="F18" s="110" t="s">
        <v>57</v>
      </c>
      <c r="G18" s="13" t="s">
        <v>11</v>
      </c>
      <c r="H18" s="18" t="s">
        <v>23</v>
      </c>
      <c r="I18" s="20">
        <v>2.6967592592592594E-3</v>
      </c>
      <c r="J18" s="21">
        <v>5</v>
      </c>
      <c r="K18" s="215">
        <f>I18/I14</f>
        <v>1.6068965517241383</v>
      </c>
      <c r="L18" s="120"/>
      <c r="M18" s="18"/>
      <c r="Q18" s="24"/>
      <c r="R18" s="25"/>
    </row>
    <row r="19" spans="1:18">
      <c r="A19" s="5"/>
      <c r="B19" s="19">
        <f t="shared" si="0"/>
        <v>6</v>
      </c>
      <c r="C19" s="19">
        <v>101</v>
      </c>
      <c r="D19" s="18" t="s">
        <v>96</v>
      </c>
      <c r="E19" s="110">
        <v>1991</v>
      </c>
      <c r="F19" s="110" t="s">
        <v>57</v>
      </c>
      <c r="G19" s="13" t="s">
        <v>3</v>
      </c>
      <c r="H19" s="18" t="s">
        <v>23</v>
      </c>
      <c r="I19" s="20">
        <v>2.7430555555555559E-3</v>
      </c>
      <c r="J19" s="21">
        <v>6</v>
      </c>
      <c r="K19" s="215">
        <f>I19/I14</f>
        <v>1.63448275862069</v>
      </c>
      <c r="L19" s="18"/>
      <c r="M19" s="18"/>
      <c r="Q19" s="24"/>
      <c r="R19" s="23"/>
    </row>
    <row r="20" spans="1:18">
      <c r="A20" s="5"/>
      <c r="B20" s="19">
        <f t="shared" si="0"/>
        <v>7</v>
      </c>
      <c r="C20" s="19">
        <v>108</v>
      </c>
      <c r="D20" s="18" t="s">
        <v>95</v>
      </c>
      <c r="E20" s="110">
        <v>1983</v>
      </c>
      <c r="F20" s="110" t="s">
        <v>57</v>
      </c>
      <c r="G20" s="13" t="s">
        <v>3</v>
      </c>
      <c r="H20" s="18" t="s">
        <v>23</v>
      </c>
      <c r="I20" s="20">
        <v>2.8587962962962963E-3</v>
      </c>
      <c r="J20" s="21">
        <v>7</v>
      </c>
      <c r="K20" s="215">
        <f>I20/I14</f>
        <v>1.7034482758620693</v>
      </c>
      <c r="L20" s="18"/>
      <c r="M20" s="18"/>
      <c r="Q20" s="24"/>
      <c r="R20" s="25"/>
    </row>
    <row r="21" spans="1:18">
      <c r="A21" s="5"/>
      <c r="B21" s="19">
        <f t="shared" si="0"/>
        <v>8</v>
      </c>
      <c r="C21" s="19">
        <v>171</v>
      </c>
      <c r="D21" s="18" t="s">
        <v>89</v>
      </c>
      <c r="E21" s="110">
        <v>1989</v>
      </c>
      <c r="F21" s="110" t="s">
        <v>61</v>
      </c>
      <c r="G21" s="13" t="s">
        <v>13</v>
      </c>
      <c r="H21" s="18" t="s">
        <v>23</v>
      </c>
      <c r="I21" s="20">
        <v>3.1365740740740742E-3</v>
      </c>
      <c r="J21" s="21">
        <v>8</v>
      </c>
      <c r="K21" s="215">
        <f>I21/I14</f>
        <v>1.8689655172413795</v>
      </c>
      <c r="L21" s="18"/>
      <c r="M21" s="18"/>
      <c r="Q21" s="24"/>
      <c r="R21" s="23"/>
    </row>
    <row r="22" spans="1:18">
      <c r="A22" s="5"/>
      <c r="B22" s="19">
        <f t="shared" si="0"/>
        <v>9</v>
      </c>
      <c r="C22" s="19">
        <v>166</v>
      </c>
      <c r="D22" s="18" t="s">
        <v>87</v>
      </c>
      <c r="E22" s="110">
        <v>1990</v>
      </c>
      <c r="F22" s="110" t="s">
        <v>57</v>
      </c>
      <c r="G22" s="13" t="s">
        <v>3</v>
      </c>
      <c r="H22" s="18" t="s">
        <v>23</v>
      </c>
      <c r="I22" s="20">
        <v>3.2638888888888891E-3</v>
      </c>
      <c r="J22" s="21">
        <v>9</v>
      </c>
      <c r="K22" s="215">
        <f>I22/I14</f>
        <v>1.9448275862068969</v>
      </c>
      <c r="L22" s="18"/>
      <c r="M22" s="18"/>
      <c r="Q22" s="24"/>
      <c r="R22" s="25"/>
    </row>
    <row r="23" spans="1:18">
      <c r="A23" s="5"/>
      <c r="B23" s="19">
        <f t="shared" si="0"/>
        <v>10</v>
      </c>
      <c r="C23" s="19">
        <v>188</v>
      </c>
      <c r="D23" s="18" t="s">
        <v>85</v>
      </c>
      <c r="E23" s="110">
        <v>1990</v>
      </c>
      <c r="F23" s="110" t="s">
        <v>57</v>
      </c>
      <c r="G23" s="13" t="s">
        <v>4</v>
      </c>
      <c r="H23" s="18" t="s">
        <v>23</v>
      </c>
      <c r="I23" s="20">
        <v>3.3217592592592591E-3</v>
      </c>
      <c r="J23" s="21">
        <v>10</v>
      </c>
      <c r="K23" s="215">
        <f>I23/I14</f>
        <v>1.9793103448275864</v>
      </c>
      <c r="L23" s="18"/>
      <c r="M23" s="18"/>
      <c r="Q23" s="24"/>
      <c r="R23" s="25"/>
    </row>
    <row r="24" spans="1:18">
      <c r="A24" s="5"/>
      <c r="B24" s="19">
        <f t="shared" si="0"/>
        <v>11</v>
      </c>
      <c r="C24" s="19">
        <v>167</v>
      </c>
      <c r="D24" s="18" t="s">
        <v>82</v>
      </c>
      <c r="E24" s="110">
        <v>1987</v>
      </c>
      <c r="F24" s="110" t="s">
        <v>57</v>
      </c>
      <c r="G24" s="13" t="s">
        <v>3</v>
      </c>
      <c r="H24" s="18" t="s">
        <v>23</v>
      </c>
      <c r="I24" s="20">
        <v>3.6226851851851854E-3</v>
      </c>
      <c r="J24" s="21">
        <v>11</v>
      </c>
      <c r="K24" s="215">
        <f>I24/I14</f>
        <v>2.158620689655173</v>
      </c>
      <c r="L24" s="18"/>
      <c r="M24" s="18"/>
      <c r="Q24" s="24"/>
      <c r="R24" s="23"/>
    </row>
    <row r="25" spans="1:18">
      <c r="A25" s="5"/>
      <c r="B25" s="19">
        <f t="shared" si="0"/>
        <v>12</v>
      </c>
      <c r="C25" s="19">
        <v>153</v>
      </c>
      <c r="D25" s="18" t="s">
        <v>79</v>
      </c>
      <c r="E25" s="110">
        <v>1990</v>
      </c>
      <c r="F25" s="110" t="s">
        <v>57</v>
      </c>
      <c r="G25" s="13" t="s">
        <v>3</v>
      </c>
      <c r="H25" s="18" t="s">
        <v>23</v>
      </c>
      <c r="I25" s="20">
        <v>4.4212962962962956E-3</v>
      </c>
      <c r="J25" s="21">
        <v>12</v>
      </c>
      <c r="K25" s="215">
        <f>I25/I14</f>
        <v>2.6344827586206896</v>
      </c>
      <c r="L25" s="18"/>
      <c r="M25" s="18"/>
      <c r="Q25" s="24"/>
      <c r="R25" s="25"/>
    </row>
    <row r="28" spans="1:18">
      <c r="A28" s="4"/>
      <c r="B28" s="22"/>
      <c r="C28" s="5"/>
      <c r="D28" s="22"/>
      <c r="E28" s="5"/>
      <c r="F28" s="5"/>
      <c r="G28" s="22"/>
      <c r="H28" s="22"/>
      <c r="I28" s="5"/>
      <c r="J28" s="22"/>
      <c r="K28" s="22"/>
      <c r="L28" s="113"/>
      <c r="M28" s="113"/>
      <c r="Q28" s="24"/>
      <c r="R28" s="25"/>
    </row>
    <row r="29" spans="1:18">
      <c r="A29" s="4"/>
      <c r="B29" s="3" t="s">
        <v>102</v>
      </c>
      <c r="C29"/>
      <c r="D29" s="109"/>
      <c r="E29" s="109"/>
      <c r="F29" s="26">
        <f>(10+1+10+1+3)*2</f>
        <v>50</v>
      </c>
      <c r="G29" s="27"/>
      <c r="H29" s="113"/>
      <c r="I29" s="114"/>
      <c r="J29" s="115"/>
      <c r="K29" s="116"/>
      <c r="L29" s="113"/>
      <c r="M29" s="113"/>
      <c r="Q29" s="24"/>
      <c r="R29" s="23"/>
    </row>
    <row r="30" spans="1:18">
      <c r="A30" s="4"/>
      <c r="B30" s="109"/>
      <c r="C30"/>
      <c r="D30" s="109"/>
      <c r="E30" s="109"/>
      <c r="F30" s="5"/>
      <c r="G30" s="27"/>
      <c r="H30" s="22"/>
      <c r="I30" s="5"/>
      <c r="J30" s="22"/>
      <c r="K30" s="22"/>
      <c r="L30" s="113"/>
      <c r="M30" s="113"/>
      <c r="Q30" s="24"/>
      <c r="R30" s="25"/>
    </row>
    <row r="31" spans="1:18">
      <c r="A31" s="4"/>
      <c r="B31" s="3" t="s">
        <v>103</v>
      </c>
      <c r="C31"/>
      <c r="D31" s="109"/>
      <c r="E31" s="109"/>
      <c r="F31" s="109"/>
      <c r="G31" s="27"/>
      <c r="H31" s="22"/>
      <c r="I31" s="5"/>
      <c r="J31" s="22"/>
      <c r="K31" s="22"/>
      <c r="L31" s="113"/>
      <c r="M31" s="113"/>
      <c r="Q31" s="24"/>
      <c r="R31" s="25"/>
    </row>
    <row r="32" spans="1:18">
      <c r="A32" s="4"/>
      <c r="B32" s="109"/>
      <c r="C32"/>
      <c r="D32" s="109"/>
      <c r="E32" s="109"/>
      <c r="F32" s="109"/>
      <c r="G32" s="27"/>
      <c r="H32" s="113"/>
      <c r="I32" s="114"/>
      <c r="J32" s="115"/>
      <c r="K32" s="116"/>
      <c r="L32" s="113"/>
      <c r="M32" s="113"/>
      <c r="Q32" s="24"/>
      <c r="R32" s="23"/>
    </row>
    <row r="33" spans="2:18">
      <c r="B33" s="3" t="s">
        <v>104</v>
      </c>
      <c r="C33"/>
      <c r="D33" s="109"/>
      <c r="E33" s="109"/>
      <c r="F33" s="109"/>
      <c r="G33" s="27"/>
      <c r="H33" s="113"/>
      <c r="I33" s="114"/>
      <c r="J33" s="115"/>
      <c r="K33" s="116"/>
      <c r="L33" s="113"/>
      <c r="M33" s="113"/>
      <c r="Q33" s="24"/>
      <c r="R33" s="25"/>
    </row>
    <row r="34" spans="2:18">
      <c r="B34" s="22"/>
      <c r="C34" s="5"/>
      <c r="D34" s="22"/>
      <c r="E34" s="5"/>
      <c r="F34" s="5"/>
      <c r="G34" s="22"/>
      <c r="H34" s="22"/>
      <c r="I34" s="5"/>
      <c r="J34" s="22"/>
      <c r="K34" s="22"/>
      <c r="L34" s="113"/>
      <c r="M34" s="113"/>
      <c r="Q34" s="24"/>
      <c r="R34" s="25"/>
    </row>
    <row r="35" spans="2:18">
      <c r="B35" s="22"/>
      <c r="C35" s="5"/>
      <c r="D35" s="22"/>
      <c r="E35" s="5"/>
      <c r="F35" s="5"/>
      <c r="G35" s="22"/>
      <c r="H35" s="22"/>
      <c r="I35" s="5"/>
      <c r="J35" s="22"/>
      <c r="K35" s="22"/>
      <c r="L35" s="113"/>
      <c r="M35" s="113"/>
      <c r="Q35" s="24"/>
      <c r="R35" s="23"/>
    </row>
    <row r="36" spans="2:18" s="22" customFormat="1">
      <c r="B36" s="111"/>
      <c r="C36" s="111"/>
      <c r="D36" s="113"/>
      <c r="E36" s="122"/>
      <c r="F36" s="113"/>
      <c r="G36" s="220"/>
      <c r="H36" s="113"/>
      <c r="I36" s="114"/>
      <c r="J36" s="115"/>
      <c r="K36" s="116"/>
      <c r="L36" s="113"/>
      <c r="M36" s="113"/>
      <c r="Q36" s="24"/>
      <c r="R36" s="25"/>
    </row>
    <row r="37" spans="2:18" s="22" customFormat="1">
      <c r="B37" s="111"/>
      <c r="C37" s="111"/>
      <c r="D37" s="113"/>
      <c r="E37" s="122"/>
      <c r="G37" s="5"/>
      <c r="H37" s="113"/>
      <c r="I37" s="114"/>
      <c r="J37" s="115"/>
      <c r="K37" s="116"/>
      <c r="L37" s="113"/>
      <c r="M37" s="113"/>
      <c r="Q37" s="24"/>
      <c r="R37" s="25"/>
    </row>
    <row r="38" spans="2:18" s="22" customFormat="1">
      <c r="B38" s="111"/>
      <c r="C38" s="111"/>
      <c r="D38" s="113"/>
      <c r="E38" s="122"/>
      <c r="G38" s="5"/>
      <c r="H38" s="113"/>
      <c r="I38" s="114"/>
      <c r="J38" s="115"/>
      <c r="K38" s="116"/>
      <c r="L38" s="113"/>
      <c r="M38" s="113"/>
      <c r="Q38" s="24"/>
      <c r="R38" s="23"/>
    </row>
    <row r="39" spans="2:18" s="22" customFormat="1">
      <c r="C39" s="5"/>
      <c r="E39" s="5"/>
      <c r="G39" s="5"/>
      <c r="I39" s="5"/>
      <c r="L39" s="113"/>
      <c r="M39" s="113"/>
      <c r="Q39" s="24"/>
      <c r="R39" s="25"/>
    </row>
    <row r="40" spans="2:18" s="22" customFormat="1">
      <c r="B40" s="111"/>
      <c r="C40" s="111"/>
      <c r="D40" s="113"/>
      <c r="E40" s="122"/>
      <c r="G40" s="5"/>
      <c r="H40" s="113"/>
      <c r="I40" s="114"/>
      <c r="J40" s="115"/>
      <c r="K40" s="116"/>
      <c r="L40" s="113"/>
      <c r="M40" s="113"/>
      <c r="Q40" s="24"/>
      <c r="R40" s="25"/>
    </row>
    <row r="41" spans="2:18" s="22" customFormat="1">
      <c r="B41" s="111"/>
      <c r="C41" s="111"/>
      <c r="D41" s="113"/>
      <c r="E41" s="122"/>
      <c r="G41" s="5"/>
      <c r="H41" s="113"/>
      <c r="I41" s="114"/>
      <c r="J41" s="115"/>
      <c r="K41" s="116"/>
      <c r="L41" s="113"/>
      <c r="M41" s="113"/>
      <c r="Q41" s="24"/>
      <c r="R41" s="23"/>
    </row>
    <row r="42" spans="2:18" s="22" customFormat="1">
      <c r="C42" s="5"/>
      <c r="E42" s="5"/>
      <c r="G42" s="5"/>
      <c r="I42" s="5"/>
      <c r="L42" s="113"/>
      <c r="M42" s="113"/>
      <c r="Q42" s="24"/>
      <c r="R42" s="25"/>
    </row>
    <row r="43" spans="2:18" s="22" customFormat="1">
      <c r="B43" s="111"/>
      <c r="C43" s="111"/>
      <c r="D43" s="113"/>
      <c r="E43" s="122"/>
      <c r="G43" s="5"/>
      <c r="H43" s="113"/>
      <c r="I43" s="114"/>
      <c r="J43" s="115"/>
      <c r="K43" s="116"/>
      <c r="L43" s="113"/>
      <c r="M43" s="113"/>
      <c r="Q43" s="24"/>
      <c r="R43" s="25"/>
    </row>
    <row r="44" spans="2:18" s="22" customFormat="1">
      <c r="B44" s="111"/>
      <c r="C44" s="111"/>
      <c r="D44" s="113"/>
      <c r="E44" s="122"/>
      <c r="G44" s="5"/>
      <c r="H44" s="113"/>
      <c r="I44" s="114"/>
      <c r="J44" s="115"/>
      <c r="K44" s="116"/>
      <c r="L44" s="113"/>
      <c r="M44" s="113"/>
      <c r="Q44" s="24"/>
      <c r="R44" s="23"/>
    </row>
    <row r="45" spans="2:18" s="22" customFormat="1">
      <c r="B45" s="111"/>
      <c r="C45" s="111"/>
      <c r="D45" s="113"/>
      <c r="E45" s="122"/>
      <c r="G45" s="5"/>
      <c r="H45" s="113"/>
      <c r="I45" s="114"/>
      <c r="J45" s="115"/>
      <c r="K45" s="116"/>
      <c r="L45" s="113"/>
      <c r="M45" s="113"/>
      <c r="Q45" s="24"/>
      <c r="R45" s="23"/>
    </row>
    <row r="46" spans="2:18" s="22" customFormat="1">
      <c r="B46" s="111"/>
      <c r="C46" s="111"/>
      <c r="D46" s="113"/>
      <c r="E46" s="122"/>
      <c r="G46" s="5"/>
      <c r="H46" s="113"/>
      <c r="I46" s="114"/>
      <c r="J46" s="115"/>
      <c r="K46" s="116"/>
      <c r="L46" s="113"/>
      <c r="M46" s="113"/>
      <c r="Q46" s="24"/>
      <c r="R46" s="25"/>
    </row>
    <row r="47" spans="2:18" s="22" customFormat="1">
      <c r="B47" s="111"/>
      <c r="C47" s="111"/>
      <c r="D47" s="113"/>
      <c r="E47" s="122"/>
      <c r="G47" s="5"/>
      <c r="H47" s="113"/>
      <c r="I47" s="114"/>
      <c r="J47" s="115"/>
      <c r="K47" s="116"/>
      <c r="L47" s="113"/>
      <c r="M47" s="113"/>
      <c r="Q47" s="24"/>
      <c r="R47" s="25"/>
    </row>
    <row r="48" spans="2:18" s="22" customFormat="1">
      <c r="B48" s="111"/>
      <c r="C48" s="111"/>
      <c r="D48" s="113"/>
      <c r="E48" s="122"/>
      <c r="G48" s="5"/>
      <c r="H48" s="113"/>
      <c r="I48" s="114"/>
      <c r="J48" s="115"/>
      <c r="K48" s="116"/>
      <c r="L48" s="113"/>
      <c r="M48" s="113"/>
      <c r="Q48" s="24"/>
      <c r="R48" s="23"/>
    </row>
    <row r="49" spans="2:18" s="22" customFormat="1">
      <c r="C49" s="5"/>
      <c r="E49" s="5"/>
      <c r="G49" s="5"/>
      <c r="I49" s="5"/>
      <c r="L49" s="113"/>
      <c r="M49" s="113"/>
      <c r="Q49" s="24"/>
      <c r="R49" s="23"/>
    </row>
    <row r="50" spans="2:18" s="22" customFormat="1">
      <c r="B50" s="111"/>
      <c r="C50" s="111"/>
      <c r="D50" s="113"/>
      <c r="E50" s="122"/>
      <c r="G50" s="5"/>
      <c r="H50" s="113"/>
      <c r="I50" s="114"/>
      <c r="J50" s="115"/>
      <c r="K50" s="116"/>
      <c r="L50" s="113"/>
      <c r="M50" s="113"/>
      <c r="Q50" s="24"/>
      <c r="R50" s="25"/>
    </row>
    <row r="51" spans="2:18" s="22" customFormat="1">
      <c r="B51" s="111"/>
      <c r="C51" s="111"/>
      <c r="D51" s="113"/>
      <c r="E51" s="122"/>
      <c r="G51" s="5"/>
      <c r="H51" s="113"/>
      <c r="I51" s="114"/>
      <c r="J51" s="115"/>
      <c r="K51" s="116"/>
      <c r="L51" s="113"/>
      <c r="M51" s="113"/>
      <c r="Q51" s="24"/>
      <c r="R51" s="25"/>
    </row>
    <row r="52" spans="2:18" s="22" customFormat="1">
      <c r="B52" s="111"/>
      <c r="C52" s="111"/>
      <c r="D52" s="113"/>
      <c r="E52" s="122"/>
      <c r="G52" s="5"/>
      <c r="H52" s="113"/>
      <c r="I52" s="114"/>
      <c r="J52" s="115"/>
      <c r="K52" s="116"/>
      <c r="L52" s="113"/>
      <c r="M52" s="113"/>
    </row>
    <row r="53" spans="2:18" s="22" customFormat="1">
      <c r="C53" s="5"/>
      <c r="E53" s="5"/>
      <c r="G53" s="5"/>
      <c r="I53" s="5"/>
    </row>
    <row r="54" spans="2:18" s="22" customFormat="1">
      <c r="B54" s="25"/>
      <c r="D54" s="5"/>
      <c r="E54" s="5"/>
      <c r="G54" s="5"/>
      <c r="H54" s="5"/>
      <c r="I54" s="5"/>
    </row>
    <row r="55" spans="2:18" s="22" customFormat="1">
      <c r="B55" s="5"/>
      <c r="D55" s="5"/>
      <c r="E55" s="5"/>
      <c r="G55" s="5"/>
      <c r="H55" s="5"/>
      <c r="I55" s="5"/>
    </row>
    <row r="56" spans="2:18" s="22" customFormat="1">
      <c r="B56" s="25"/>
      <c r="D56" s="5"/>
      <c r="E56" s="5"/>
      <c r="G56" s="5"/>
      <c r="H56" s="5"/>
      <c r="I56" s="5"/>
    </row>
    <row r="57" spans="2:18" s="22" customFormat="1">
      <c r="B57" s="5"/>
      <c r="D57" s="5"/>
      <c r="E57" s="5"/>
      <c r="G57" s="5"/>
      <c r="H57" s="5"/>
      <c r="I57" s="5"/>
    </row>
    <row r="58" spans="2:18" s="22" customFormat="1">
      <c r="B58" s="25"/>
      <c r="D58" s="5"/>
      <c r="E58" s="5"/>
      <c r="G58" s="222"/>
      <c r="H58" s="5"/>
      <c r="I58" s="5"/>
    </row>
    <row r="59" spans="2:18" s="22" customFormat="1">
      <c r="C59" s="5"/>
      <c r="E59" s="5"/>
      <c r="F59" s="5"/>
      <c r="I59" s="5"/>
    </row>
    <row r="60" spans="2:18" s="22" customFormat="1" ht="15.75" customHeight="1">
      <c r="B60" s="223"/>
      <c r="C60" s="224"/>
      <c r="D60" s="224"/>
      <c r="E60" s="224"/>
      <c r="F60" s="224"/>
      <c r="G60" s="224"/>
      <c r="H60" s="224"/>
      <c r="I60" s="224"/>
      <c r="J60" s="224"/>
    </row>
    <row r="61" spans="2:18" s="22" customFormat="1" ht="14.25" customHeight="1">
      <c r="B61" s="223"/>
      <c r="C61" s="224"/>
      <c r="D61" s="224"/>
      <c r="E61" s="224"/>
      <c r="F61" s="224"/>
      <c r="G61" s="224"/>
      <c r="H61" s="224"/>
      <c r="I61" s="224"/>
      <c r="J61" s="224"/>
    </row>
    <row r="62" spans="2:18" s="22" customFormat="1" ht="15.75" customHeight="1">
      <c r="B62" s="223"/>
      <c r="C62" s="224"/>
      <c r="D62" s="224"/>
      <c r="E62" s="224"/>
      <c r="F62" s="224"/>
      <c r="G62" s="224"/>
      <c r="H62" s="224"/>
      <c r="I62" s="224"/>
      <c r="J62" s="224"/>
    </row>
  </sheetData>
  <mergeCells count="7">
    <mergeCell ref="B11:M11"/>
    <mergeCell ref="B2:M2"/>
    <mergeCell ref="B3:M3"/>
    <mergeCell ref="B4:M4"/>
    <mergeCell ref="B5:M5"/>
    <mergeCell ref="L6:M6"/>
    <mergeCell ref="B10:M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85"/>
  <sheetViews>
    <sheetView zoomScaleNormal="100" workbookViewId="0">
      <selection activeCell="B5" sqref="B5:L5"/>
    </sheetView>
  </sheetViews>
  <sheetFormatPr defaultRowHeight="14.25"/>
  <cols>
    <col min="1" max="1" width="3.28515625" style="17" customWidth="1"/>
    <col min="2" max="2" width="5.140625" style="17" customWidth="1"/>
    <col min="3" max="3" width="17" style="17" customWidth="1"/>
    <col min="4" max="4" width="35.5703125" style="17" customWidth="1"/>
    <col min="5" max="5" width="5.28515625" style="139" customWidth="1"/>
    <col min="6" max="6" width="12.85546875" style="17" customWidth="1"/>
    <col min="7" max="7" width="9.5703125" style="17" customWidth="1"/>
    <col min="8" max="8" width="16.5703125" style="17" customWidth="1"/>
    <col min="9" max="9" width="14.85546875" style="17" customWidth="1"/>
    <col min="10" max="10" width="13.5703125" style="17" customWidth="1"/>
    <col min="11" max="11" width="14.7109375" style="17" customWidth="1"/>
    <col min="12" max="12" width="14.85546875" style="17" customWidth="1"/>
    <col min="13" max="16384" width="9.140625" style="17"/>
  </cols>
  <sheetData>
    <row r="1" spans="1:15">
      <c r="A1" s="137"/>
      <c r="B1" s="6" t="s">
        <v>22</v>
      </c>
      <c r="C1" s="138"/>
      <c r="D1" s="139"/>
      <c r="F1" s="2"/>
      <c r="H1" s="9"/>
      <c r="I1" s="9"/>
      <c r="J1" s="139"/>
      <c r="K1" s="237" t="s">
        <v>23</v>
      </c>
      <c r="L1" s="237"/>
    </row>
    <row r="2" spans="1:15">
      <c r="A2" s="137"/>
      <c r="C2" s="138"/>
      <c r="D2" s="139"/>
      <c r="F2" s="140"/>
      <c r="G2" s="140"/>
      <c r="H2" s="141"/>
      <c r="I2" s="141"/>
      <c r="J2" s="139"/>
    </row>
    <row r="3" spans="1:15">
      <c r="A3" s="137"/>
      <c r="C3" s="138"/>
      <c r="D3" s="139"/>
      <c r="F3" s="140"/>
      <c r="G3" s="140"/>
      <c r="H3" s="141"/>
      <c r="I3" s="141"/>
      <c r="J3" s="139"/>
    </row>
    <row r="4" spans="1:15" ht="15" customHeight="1">
      <c r="A4" s="137"/>
      <c r="C4" s="298" t="s">
        <v>185</v>
      </c>
      <c r="D4" s="298"/>
      <c r="E4" s="298"/>
      <c r="F4" s="298"/>
      <c r="G4" s="298"/>
      <c r="H4" s="298"/>
      <c r="I4" s="298"/>
      <c r="J4" s="298"/>
      <c r="K4" s="298"/>
      <c r="L4" s="298"/>
      <c r="M4" s="231"/>
      <c r="N4" s="231"/>
      <c r="O4" s="231"/>
    </row>
    <row r="5" spans="1:15" ht="18.75">
      <c r="A5" s="137"/>
      <c r="B5" s="233" t="s">
        <v>55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5" ht="33.75" customHeight="1">
      <c r="A6" s="137"/>
      <c r="B6" s="232" t="s">
        <v>156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5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9" spans="1:15" ht="15" thickBot="1"/>
    <row r="10" spans="1:15" ht="65.25" customHeight="1">
      <c r="B10" s="282" t="s">
        <v>26</v>
      </c>
      <c r="C10" s="283" t="s">
        <v>50</v>
      </c>
      <c r="D10" s="285" t="s">
        <v>157</v>
      </c>
      <c r="E10" s="285" t="s">
        <v>158</v>
      </c>
      <c r="F10" s="285" t="s">
        <v>159</v>
      </c>
      <c r="G10" s="285"/>
      <c r="H10" s="285"/>
      <c r="I10" s="285" t="s">
        <v>164</v>
      </c>
      <c r="J10" s="285"/>
      <c r="K10" s="296" t="s">
        <v>160</v>
      </c>
    </row>
    <row r="11" spans="1:15" ht="39" thickBot="1">
      <c r="B11" s="282"/>
      <c r="C11" s="284"/>
      <c r="D11" s="286"/>
      <c r="E11" s="286"/>
      <c r="F11" s="157" t="s">
        <v>0</v>
      </c>
      <c r="G11" s="158" t="s">
        <v>1</v>
      </c>
      <c r="H11" s="157" t="s">
        <v>161</v>
      </c>
      <c r="I11" s="157" t="s">
        <v>162</v>
      </c>
      <c r="J11" s="157" t="s">
        <v>163</v>
      </c>
      <c r="K11" s="297"/>
    </row>
    <row r="12" spans="1:15">
      <c r="B12" s="293">
        <v>1</v>
      </c>
      <c r="C12" s="253" t="s">
        <v>167</v>
      </c>
      <c r="D12" s="160" t="s">
        <v>63</v>
      </c>
      <c r="E12" s="161" t="s">
        <v>165</v>
      </c>
      <c r="F12" s="162">
        <v>1.6782407407407406E-3</v>
      </c>
      <c r="G12" s="163">
        <v>1</v>
      </c>
      <c r="H12" s="163">
        <v>100</v>
      </c>
      <c r="I12" s="287">
        <f>SUM(H12:H15)</f>
        <v>386</v>
      </c>
      <c r="J12" s="290">
        <v>1</v>
      </c>
      <c r="K12" s="164"/>
    </row>
    <row r="13" spans="1:15">
      <c r="B13" s="294"/>
      <c r="C13" s="254"/>
      <c r="D13" s="18" t="s">
        <v>65</v>
      </c>
      <c r="E13" s="134" t="s">
        <v>165</v>
      </c>
      <c r="F13" s="20">
        <v>2.0138888888888888E-3</v>
      </c>
      <c r="G13" s="135">
        <v>3</v>
      </c>
      <c r="H13" s="135">
        <v>91</v>
      </c>
      <c r="I13" s="288"/>
      <c r="J13" s="291"/>
      <c r="K13" s="165"/>
    </row>
    <row r="14" spans="1:15">
      <c r="B14" s="294"/>
      <c r="C14" s="254"/>
      <c r="D14" s="18" t="s">
        <v>64</v>
      </c>
      <c r="E14" s="134" t="s">
        <v>165</v>
      </c>
      <c r="F14" s="20">
        <v>1.7939814814814815E-3</v>
      </c>
      <c r="G14" s="135">
        <v>2</v>
      </c>
      <c r="H14" s="135">
        <v>95</v>
      </c>
      <c r="I14" s="288"/>
      <c r="J14" s="291"/>
      <c r="K14" s="165"/>
    </row>
    <row r="15" spans="1:15" ht="14.25" customHeight="1" thickBot="1">
      <c r="B15" s="295"/>
      <c r="C15" s="255"/>
      <c r="D15" s="166" t="s">
        <v>27</v>
      </c>
      <c r="E15" s="167" t="s">
        <v>166</v>
      </c>
      <c r="F15" s="168">
        <v>2.0833333333333333E-3</v>
      </c>
      <c r="G15" s="169">
        <v>1</v>
      </c>
      <c r="H15" s="169">
        <v>100</v>
      </c>
      <c r="I15" s="289"/>
      <c r="J15" s="292"/>
      <c r="K15" s="170"/>
    </row>
    <row r="16" spans="1:15">
      <c r="B16" s="270">
        <v>2</v>
      </c>
      <c r="C16" s="279" t="s">
        <v>169</v>
      </c>
      <c r="D16" s="171" t="s">
        <v>67</v>
      </c>
      <c r="E16" s="161" t="s">
        <v>165</v>
      </c>
      <c r="F16" s="172">
        <v>2.2222222222222222E-3</v>
      </c>
      <c r="G16" s="163">
        <v>5</v>
      </c>
      <c r="H16" s="163">
        <v>83</v>
      </c>
      <c r="I16" s="287">
        <f>SUM(H16:H19)</f>
        <v>348</v>
      </c>
      <c r="J16" s="290">
        <v>2</v>
      </c>
      <c r="K16" s="164"/>
      <c r="L16" s="144"/>
      <c r="M16" s="144"/>
      <c r="N16" s="144"/>
    </row>
    <row r="17" spans="2:14">
      <c r="B17" s="271"/>
      <c r="C17" s="280"/>
      <c r="D17" s="13" t="s">
        <v>30</v>
      </c>
      <c r="E17" s="134" t="s">
        <v>166</v>
      </c>
      <c r="F17" s="20">
        <v>2.7662037037037034E-3</v>
      </c>
      <c r="G17" s="135">
        <v>4</v>
      </c>
      <c r="H17" s="135">
        <v>87</v>
      </c>
      <c r="I17" s="288"/>
      <c r="J17" s="291"/>
      <c r="K17" s="165"/>
      <c r="L17" s="144"/>
      <c r="M17" s="144"/>
      <c r="N17" s="144"/>
    </row>
    <row r="18" spans="2:14">
      <c r="B18" s="271"/>
      <c r="C18" s="280"/>
      <c r="D18" s="13" t="s">
        <v>31</v>
      </c>
      <c r="E18" s="134" t="s">
        <v>166</v>
      </c>
      <c r="F18" s="20">
        <v>2.7777777777777779E-3</v>
      </c>
      <c r="G18" s="135">
        <v>5</v>
      </c>
      <c r="H18" s="135">
        <v>83</v>
      </c>
      <c r="I18" s="288"/>
      <c r="J18" s="291"/>
      <c r="K18" s="165"/>
      <c r="L18" s="144"/>
      <c r="M18" s="144"/>
      <c r="N18" s="144"/>
    </row>
    <row r="19" spans="2:14" ht="15" thickBot="1">
      <c r="B19" s="272"/>
      <c r="C19" s="280"/>
      <c r="D19" s="207" t="s">
        <v>28</v>
      </c>
      <c r="E19" s="136" t="s">
        <v>166</v>
      </c>
      <c r="F19" s="208">
        <v>2.3611111111111111E-3</v>
      </c>
      <c r="G19" s="154">
        <v>2</v>
      </c>
      <c r="H19" s="154">
        <v>95</v>
      </c>
      <c r="I19" s="288"/>
      <c r="J19" s="291"/>
      <c r="K19" s="209"/>
      <c r="L19" s="144"/>
      <c r="M19" s="144"/>
      <c r="N19" s="144"/>
    </row>
    <row r="20" spans="2:14">
      <c r="B20" s="270">
        <v>3</v>
      </c>
      <c r="C20" s="279" t="s">
        <v>170</v>
      </c>
      <c r="D20" s="160" t="s">
        <v>68</v>
      </c>
      <c r="E20" s="161" t="s">
        <v>165</v>
      </c>
      <c r="F20" s="162">
        <v>2.2916666666666667E-3</v>
      </c>
      <c r="G20" s="163">
        <v>6</v>
      </c>
      <c r="H20" s="163">
        <v>79</v>
      </c>
      <c r="I20" s="287">
        <f>SUM(H20:H23)</f>
        <v>305</v>
      </c>
      <c r="J20" s="290">
        <v>3</v>
      </c>
      <c r="K20" s="164"/>
      <c r="L20" s="144"/>
      <c r="M20" s="144"/>
      <c r="N20" s="144"/>
    </row>
    <row r="21" spans="2:14">
      <c r="B21" s="271"/>
      <c r="C21" s="280"/>
      <c r="D21" s="18" t="s">
        <v>10</v>
      </c>
      <c r="E21" s="110" t="s">
        <v>165</v>
      </c>
      <c r="F21" s="20">
        <v>2.3842592592592591E-3</v>
      </c>
      <c r="G21" s="145">
        <v>8</v>
      </c>
      <c r="H21" s="18">
        <v>72</v>
      </c>
      <c r="I21" s="288"/>
      <c r="J21" s="291"/>
      <c r="K21" s="165"/>
      <c r="L21" s="144"/>
      <c r="M21" s="144"/>
      <c r="N21" s="144"/>
    </row>
    <row r="22" spans="2:14">
      <c r="B22" s="271"/>
      <c r="C22" s="280"/>
      <c r="D22" s="13" t="s">
        <v>32</v>
      </c>
      <c r="E22" s="134" t="s">
        <v>166</v>
      </c>
      <c r="F22" s="20">
        <v>2.8240740740740739E-3</v>
      </c>
      <c r="G22" s="135">
        <v>6</v>
      </c>
      <c r="H22" s="135">
        <v>79</v>
      </c>
      <c r="I22" s="288"/>
      <c r="J22" s="291"/>
      <c r="K22" s="165"/>
      <c r="L22" s="144"/>
      <c r="M22" s="144"/>
      <c r="N22" s="144"/>
    </row>
    <row r="23" spans="2:14" ht="15" thickBot="1">
      <c r="B23" s="272"/>
      <c r="C23" s="281"/>
      <c r="D23" s="173" t="s">
        <v>69</v>
      </c>
      <c r="E23" s="167" t="s">
        <v>165</v>
      </c>
      <c r="F23" s="168">
        <v>2.3495370370370371E-3</v>
      </c>
      <c r="G23" s="169">
        <v>7</v>
      </c>
      <c r="H23" s="169">
        <v>75</v>
      </c>
      <c r="I23" s="289"/>
      <c r="J23" s="292"/>
      <c r="K23" s="170"/>
      <c r="L23" s="144"/>
      <c r="M23" s="144"/>
      <c r="N23" s="144"/>
    </row>
    <row r="24" spans="2:14" ht="15" customHeight="1">
      <c r="B24" s="293">
        <v>4</v>
      </c>
      <c r="C24" s="280" t="s">
        <v>168</v>
      </c>
      <c r="D24" s="153" t="s">
        <v>100</v>
      </c>
      <c r="E24" s="227" t="s">
        <v>165</v>
      </c>
      <c r="F24" s="159">
        <v>2.4305555555555556E-3</v>
      </c>
      <c r="G24" s="228">
        <v>9</v>
      </c>
      <c r="H24" s="228">
        <v>69</v>
      </c>
      <c r="I24" s="288">
        <f>SUM(H24:H27)</f>
        <v>279</v>
      </c>
      <c r="J24" s="291">
        <v>4</v>
      </c>
      <c r="K24" s="229"/>
      <c r="L24" s="122"/>
      <c r="M24" s="113"/>
      <c r="N24" s="144"/>
    </row>
    <row r="25" spans="2:14" ht="15" customHeight="1">
      <c r="B25" s="294"/>
      <c r="C25" s="280"/>
      <c r="D25" s="13" t="s">
        <v>34</v>
      </c>
      <c r="E25" s="110" t="s">
        <v>166</v>
      </c>
      <c r="F25" s="20">
        <v>2.9398148148148148E-3</v>
      </c>
      <c r="G25" s="145">
        <v>8</v>
      </c>
      <c r="H25" s="135">
        <v>72</v>
      </c>
      <c r="I25" s="288"/>
      <c r="J25" s="291"/>
      <c r="K25" s="176"/>
      <c r="L25" s="122"/>
      <c r="M25" s="113"/>
      <c r="N25" s="144"/>
    </row>
    <row r="26" spans="2:14" ht="14.25" customHeight="1">
      <c r="B26" s="294"/>
      <c r="C26" s="280"/>
      <c r="D26" s="128" t="s">
        <v>98</v>
      </c>
      <c r="E26" s="134" t="s">
        <v>165</v>
      </c>
      <c r="F26" s="129">
        <v>2.627314814814815E-3</v>
      </c>
      <c r="G26" s="135">
        <v>11</v>
      </c>
      <c r="H26" s="18">
        <v>63</v>
      </c>
      <c r="I26" s="288"/>
      <c r="J26" s="291"/>
      <c r="K26" s="165"/>
      <c r="L26" s="144"/>
      <c r="M26" s="144"/>
      <c r="N26" s="144"/>
    </row>
    <row r="27" spans="2:14" ht="14.25" customHeight="1" thickBot="1">
      <c r="B27" s="295"/>
      <c r="C27" s="281"/>
      <c r="D27" s="166" t="s">
        <v>33</v>
      </c>
      <c r="E27" s="167" t="s">
        <v>166</v>
      </c>
      <c r="F27" s="168">
        <v>2.8587962962962963E-3</v>
      </c>
      <c r="G27" s="169">
        <v>7</v>
      </c>
      <c r="H27" s="169">
        <v>75</v>
      </c>
      <c r="I27" s="289"/>
      <c r="J27" s="292"/>
      <c r="K27" s="170"/>
      <c r="L27" s="144"/>
      <c r="M27" s="144"/>
      <c r="N27" s="144"/>
    </row>
    <row r="28" spans="2:14" ht="14.25" customHeight="1">
      <c r="B28" s="240">
        <v>5</v>
      </c>
      <c r="C28" s="253" t="s">
        <v>174</v>
      </c>
      <c r="D28" s="171" t="s">
        <v>99</v>
      </c>
      <c r="E28" s="161" t="s">
        <v>165</v>
      </c>
      <c r="F28" s="172">
        <v>2.4652777777777776E-3</v>
      </c>
      <c r="G28" s="163">
        <v>10</v>
      </c>
      <c r="H28" s="163">
        <v>66</v>
      </c>
      <c r="I28" s="245">
        <f>SUM(H28:H31)</f>
        <v>246</v>
      </c>
      <c r="J28" s="256">
        <v>5</v>
      </c>
      <c r="K28" s="164"/>
      <c r="L28" s="144"/>
      <c r="M28" s="144"/>
      <c r="N28" s="144"/>
    </row>
    <row r="29" spans="2:14" ht="14.25" customHeight="1">
      <c r="B29" s="241"/>
      <c r="C29" s="254"/>
      <c r="D29" s="18" t="s">
        <v>95</v>
      </c>
      <c r="E29" s="110" t="s">
        <v>165</v>
      </c>
      <c r="F29" s="20">
        <v>2.8587962962962963E-3</v>
      </c>
      <c r="G29" s="145">
        <v>14</v>
      </c>
      <c r="H29" s="18">
        <v>54</v>
      </c>
      <c r="I29" s="246"/>
      <c r="J29" s="257"/>
      <c r="K29" s="165"/>
      <c r="L29" s="144"/>
      <c r="M29" s="144"/>
      <c r="N29" s="144"/>
    </row>
    <row r="30" spans="2:14" ht="14.25" customHeight="1">
      <c r="B30" s="241"/>
      <c r="C30" s="254"/>
      <c r="D30" s="13" t="s">
        <v>35</v>
      </c>
      <c r="E30" s="110" t="s">
        <v>166</v>
      </c>
      <c r="F30" s="20">
        <v>3.1134259259259257E-3</v>
      </c>
      <c r="G30" s="145">
        <v>9</v>
      </c>
      <c r="H30" s="18">
        <v>69</v>
      </c>
      <c r="I30" s="246"/>
      <c r="J30" s="257"/>
      <c r="K30" s="165"/>
      <c r="L30" s="144"/>
      <c r="M30" s="144"/>
      <c r="N30" s="144"/>
    </row>
    <row r="31" spans="2:14" ht="14.25" customHeight="1" thickBot="1">
      <c r="B31" s="242"/>
      <c r="C31" s="255"/>
      <c r="D31" s="173" t="s">
        <v>96</v>
      </c>
      <c r="E31" s="180" t="s">
        <v>165</v>
      </c>
      <c r="F31" s="168">
        <v>2.7430555555555559E-3</v>
      </c>
      <c r="G31" s="181">
        <v>13</v>
      </c>
      <c r="H31" s="173">
        <v>57</v>
      </c>
      <c r="I31" s="247"/>
      <c r="J31" s="258"/>
      <c r="K31" s="170"/>
      <c r="L31" s="144"/>
      <c r="M31" s="144"/>
      <c r="N31" s="144"/>
    </row>
    <row r="32" spans="2:14" ht="16.5">
      <c r="B32" s="270">
        <v>6</v>
      </c>
      <c r="C32" s="278" t="s">
        <v>172</v>
      </c>
      <c r="D32" s="153" t="s">
        <v>91</v>
      </c>
      <c r="E32" s="174" t="s">
        <v>165</v>
      </c>
      <c r="F32" s="159">
        <v>3.0092592592592588E-3</v>
      </c>
      <c r="G32" s="175">
        <v>18</v>
      </c>
      <c r="H32" s="153">
        <v>44</v>
      </c>
      <c r="I32" s="252">
        <f>SUM(H32:H35)</f>
        <v>224</v>
      </c>
      <c r="J32" s="263">
        <v>6</v>
      </c>
      <c r="K32" s="210"/>
      <c r="L32" s="155"/>
      <c r="M32" s="152"/>
      <c r="N32" s="144"/>
    </row>
    <row r="33" spans="2:14" ht="15" customHeight="1">
      <c r="B33" s="271"/>
      <c r="C33" s="254"/>
      <c r="D33" s="128" t="s">
        <v>94</v>
      </c>
      <c r="E33" s="110" t="s">
        <v>165</v>
      </c>
      <c r="F33" s="129">
        <v>2.9050925925925928E-3</v>
      </c>
      <c r="G33" s="13">
        <v>15</v>
      </c>
      <c r="H33" s="18">
        <v>51</v>
      </c>
      <c r="I33" s="252"/>
      <c r="J33" s="263"/>
      <c r="K33" s="179"/>
      <c r="L33" s="144"/>
      <c r="M33" s="144"/>
      <c r="N33" s="144"/>
    </row>
    <row r="34" spans="2:14" ht="15" customHeight="1">
      <c r="B34" s="271"/>
      <c r="C34" s="254"/>
      <c r="D34" s="13" t="s">
        <v>36</v>
      </c>
      <c r="E34" s="110" t="s">
        <v>166</v>
      </c>
      <c r="F34" s="20">
        <v>3.3449074074074071E-3</v>
      </c>
      <c r="G34" s="145">
        <v>10</v>
      </c>
      <c r="H34" s="18">
        <v>66</v>
      </c>
      <c r="I34" s="252"/>
      <c r="J34" s="263"/>
      <c r="K34" s="165"/>
      <c r="L34" s="144"/>
      <c r="M34" s="144"/>
      <c r="N34" s="144"/>
    </row>
    <row r="35" spans="2:14" ht="15" customHeight="1" thickBot="1">
      <c r="B35" s="272"/>
      <c r="C35" s="255"/>
      <c r="D35" s="166" t="s">
        <v>37</v>
      </c>
      <c r="E35" s="180" t="s">
        <v>166</v>
      </c>
      <c r="F35" s="168">
        <v>3.9120370370370368E-3</v>
      </c>
      <c r="G35" s="181">
        <v>11</v>
      </c>
      <c r="H35" s="173">
        <v>63</v>
      </c>
      <c r="I35" s="266"/>
      <c r="J35" s="264"/>
      <c r="K35" s="170"/>
      <c r="L35" s="144"/>
      <c r="M35" s="144"/>
      <c r="N35" s="144"/>
    </row>
    <row r="36" spans="2:14" ht="15" customHeight="1">
      <c r="B36" s="270">
        <v>7</v>
      </c>
      <c r="C36" s="279" t="s">
        <v>175</v>
      </c>
      <c r="D36" s="128" t="s">
        <v>93</v>
      </c>
      <c r="E36" s="110" t="s">
        <v>165</v>
      </c>
      <c r="F36" s="129">
        <v>2.9166666666666668E-3</v>
      </c>
      <c r="G36" s="146">
        <v>16</v>
      </c>
      <c r="H36" s="160">
        <v>48</v>
      </c>
      <c r="I36" s="245">
        <f>SUM(H36:H39)</f>
        <v>202</v>
      </c>
      <c r="J36" s="248">
        <v>7</v>
      </c>
      <c r="K36" s="164"/>
      <c r="L36" s="144"/>
      <c r="M36" s="144"/>
      <c r="N36" s="144"/>
    </row>
    <row r="37" spans="2:14" ht="15" customHeight="1">
      <c r="B37" s="271"/>
      <c r="C37" s="280"/>
      <c r="D37" s="18" t="s">
        <v>92</v>
      </c>
      <c r="E37" s="110" t="s">
        <v>165</v>
      </c>
      <c r="F37" s="20">
        <v>2.9513888888888888E-3</v>
      </c>
      <c r="G37" s="145">
        <v>17</v>
      </c>
      <c r="H37" s="18">
        <v>46</v>
      </c>
      <c r="I37" s="246"/>
      <c r="J37" s="249"/>
      <c r="K37" s="165"/>
      <c r="L37" s="144"/>
      <c r="M37" s="144"/>
      <c r="N37" s="144"/>
    </row>
    <row r="38" spans="2:14" ht="15" customHeight="1">
      <c r="B38" s="271"/>
      <c r="C38" s="280"/>
      <c r="D38" s="13" t="s">
        <v>38</v>
      </c>
      <c r="E38" s="110" t="s">
        <v>166</v>
      </c>
      <c r="F38" s="20">
        <v>4.1782407407407402E-3</v>
      </c>
      <c r="G38" s="145">
        <v>13</v>
      </c>
      <c r="H38" s="18">
        <v>57</v>
      </c>
      <c r="I38" s="246"/>
      <c r="J38" s="249"/>
      <c r="K38" s="165"/>
      <c r="L38" s="144"/>
      <c r="M38" s="144"/>
      <c r="N38" s="144"/>
    </row>
    <row r="39" spans="2:14" ht="15" customHeight="1" thickBot="1">
      <c r="B39" s="272"/>
      <c r="C39" s="281"/>
      <c r="D39" s="166" t="s">
        <v>41</v>
      </c>
      <c r="E39" s="180" t="s">
        <v>166</v>
      </c>
      <c r="F39" s="168">
        <v>4.9537037037037041E-3</v>
      </c>
      <c r="G39" s="181">
        <v>15</v>
      </c>
      <c r="H39" s="173">
        <v>51</v>
      </c>
      <c r="I39" s="247"/>
      <c r="J39" s="250"/>
      <c r="K39" s="170"/>
      <c r="L39" s="144"/>
      <c r="M39" s="144"/>
      <c r="N39" s="144"/>
    </row>
    <row r="40" spans="2:14" ht="15" customHeight="1">
      <c r="B40" s="270">
        <v>8</v>
      </c>
      <c r="C40" s="279" t="s">
        <v>176</v>
      </c>
      <c r="D40" s="160" t="s">
        <v>87</v>
      </c>
      <c r="E40" s="182" t="s">
        <v>165</v>
      </c>
      <c r="F40" s="162">
        <v>3.2638888888888891E-3</v>
      </c>
      <c r="G40" s="183">
        <v>22</v>
      </c>
      <c r="H40" s="160">
        <v>36</v>
      </c>
      <c r="I40" s="245">
        <f>SUM(H40:H43)</f>
        <v>138</v>
      </c>
      <c r="J40" s="248">
        <v>8</v>
      </c>
      <c r="K40" s="164"/>
      <c r="L40" s="144"/>
      <c r="M40" s="144"/>
      <c r="N40" s="144"/>
    </row>
    <row r="41" spans="2:14" ht="15" customHeight="1">
      <c r="B41" s="271"/>
      <c r="C41" s="280"/>
      <c r="D41" s="128" t="s">
        <v>83</v>
      </c>
      <c r="E41" s="110" t="s">
        <v>165</v>
      </c>
      <c r="F41" s="129">
        <v>3.6111111111111114E-3</v>
      </c>
      <c r="G41" s="146">
        <v>25</v>
      </c>
      <c r="H41" s="18">
        <v>30</v>
      </c>
      <c r="I41" s="246"/>
      <c r="J41" s="249"/>
      <c r="K41" s="165"/>
      <c r="L41" s="144"/>
      <c r="M41" s="144"/>
      <c r="N41" s="144"/>
    </row>
    <row r="42" spans="2:14" ht="15" customHeight="1">
      <c r="B42" s="271"/>
      <c r="C42" s="280"/>
      <c r="D42" s="128" t="s">
        <v>86</v>
      </c>
      <c r="E42" s="110" t="s">
        <v>165</v>
      </c>
      <c r="F42" s="129">
        <v>4.1782407407407402E-3</v>
      </c>
      <c r="G42" s="146">
        <v>28</v>
      </c>
      <c r="H42" s="128">
        <v>24</v>
      </c>
      <c r="I42" s="246"/>
      <c r="J42" s="249"/>
      <c r="K42" s="165"/>
      <c r="L42" s="144"/>
      <c r="M42" s="144"/>
      <c r="N42" s="144"/>
    </row>
    <row r="43" spans="2:14" ht="15" customHeight="1" thickBot="1">
      <c r="B43" s="272"/>
      <c r="C43" s="281"/>
      <c r="D43" s="166" t="s">
        <v>42</v>
      </c>
      <c r="E43" s="180" t="s">
        <v>166</v>
      </c>
      <c r="F43" s="168">
        <v>5.3009259259259251E-3</v>
      </c>
      <c r="G43" s="181">
        <v>16</v>
      </c>
      <c r="H43" s="184">
        <v>48</v>
      </c>
      <c r="I43" s="247"/>
      <c r="J43" s="250"/>
      <c r="K43" s="170"/>
      <c r="L43" s="144"/>
      <c r="M43" s="144"/>
      <c r="N43" s="144"/>
    </row>
    <row r="44" spans="2:14" ht="15" customHeight="1">
      <c r="B44" s="270">
        <v>9</v>
      </c>
      <c r="C44" s="279" t="s">
        <v>177</v>
      </c>
      <c r="D44" s="160" t="s">
        <v>82</v>
      </c>
      <c r="E44" s="182" t="s">
        <v>165</v>
      </c>
      <c r="F44" s="162">
        <v>3.6226851851851854E-3</v>
      </c>
      <c r="G44" s="183">
        <v>26</v>
      </c>
      <c r="H44" s="171">
        <v>28</v>
      </c>
      <c r="I44" s="251">
        <f>SUM(H44:H47)</f>
        <v>120</v>
      </c>
      <c r="J44" s="243">
        <v>9</v>
      </c>
      <c r="K44" s="164"/>
      <c r="L44" s="144"/>
      <c r="M44" s="144"/>
      <c r="N44" s="144"/>
    </row>
    <row r="45" spans="2:14" ht="15" customHeight="1">
      <c r="B45" s="271"/>
      <c r="C45" s="280"/>
      <c r="D45" s="128" t="s">
        <v>80</v>
      </c>
      <c r="E45" s="110" t="s">
        <v>165</v>
      </c>
      <c r="F45" s="129">
        <v>4.2939814814814811E-3</v>
      </c>
      <c r="G45" s="146">
        <v>29</v>
      </c>
      <c r="H45" s="128">
        <v>22</v>
      </c>
      <c r="I45" s="252"/>
      <c r="J45" s="244"/>
      <c r="K45" s="165"/>
      <c r="L45" s="144"/>
      <c r="M45" s="144"/>
      <c r="N45" s="144"/>
    </row>
    <row r="46" spans="2:14" ht="15" customHeight="1">
      <c r="B46" s="271"/>
      <c r="C46" s="280"/>
      <c r="D46" s="18" t="s">
        <v>14</v>
      </c>
      <c r="E46" s="110" t="s">
        <v>165</v>
      </c>
      <c r="F46" s="20">
        <v>3.8657407407407408E-3</v>
      </c>
      <c r="G46" s="145">
        <v>27</v>
      </c>
      <c r="H46" s="128">
        <v>26</v>
      </c>
      <c r="I46" s="252"/>
      <c r="J46" s="244"/>
      <c r="K46" s="165"/>
      <c r="L46" s="144"/>
      <c r="M46" s="144"/>
      <c r="N46" s="144"/>
    </row>
    <row r="47" spans="2:14" ht="15" customHeight="1" thickBot="1">
      <c r="B47" s="272"/>
      <c r="C47" s="281"/>
      <c r="D47" s="166" t="s">
        <v>45</v>
      </c>
      <c r="E47" s="180" t="s">
        <v>166</v>
      </c>
      <c r="F47" s="168">
        <v>6.4814814814814813E-3</v>
      </c>
      <c r="G47" s="181">
        <v>18</v>
      </c>
      <c r="H47" s="184">
        <v>44</v>
      </c>
      <c r="I47" s="266"/>
      <c r="J47" s="265"/>
      <c r="K47" s="170"/>
      <c r="L47" s="144"/>
      <c r="M47" s="144"/>
      <c r="N47" s="144"/>
    </row>
    <row r="48" spans="2:14" ht="15" customHeight="1">
      <c r="B48" s="270">
        <v>10</v>
      </c>
      <c r="C48" s="279" t="s">
        <v>178</v>
      </c>
      <c r="D48" s="171" t="s">
        <v>81</v>
      </c>
      <c r="E48" s="182" t="s">
        <v>165</v>
      </c>
      <c r="F48" s="172">
        <v>4.3287037037037035E-3</v>
      </c>
      <c r="G48" s="185">
        <v>30</v>
      </c>
      <c r="H48" s="171">
        <v>21</v>
      </c>
      <c r="I48" s="251">
        <f>SUM(H48:H51)</f>
        <v>102</v>
      </c>
      <c r="J48" s="243">
        <v>10</v>
      </c>
      <c r="K48" s="164"/>
      <c r="L48" s="144"/>
      <c r="M48" s="144"/>
      <c r="N48" s="144"/>
    </row>
    <row r="49" spans="2:14" ht="15" customHeight="1">
      <c r="B49" s="271"/>
      <c r="C49" s="280"/>
      <c r="D49" s="18" t="s">
        <v>79</v>
      </c>
      <c r="E49" s="110" t="s">
        <v>165</v>
      </c>
      <c r="F49" s="20">
        <v>4.4212962962962956E-3</v>
      </c>
      <c r="G49" s="145">
        <v>31</v>
      </c>
      <c r="H49" s="128">
        <v>20</v>
      </c>
      <c r="I49" s="252"/>
      <c r="J49" s="244"/>
      <c r="K49" s="165"/>
      <c r="L49" s="144"/>
      <c r="M49" s="144"/>
      <c r="N49" s="144"/>
    </row>
    <row r="50" spans="2:14" ht="15" customHeight="1">
      <c r="B50" s="271"/>
      <c r="C50" s="280"/>
      <c r="D50" s="128" t="s">
        <v>78</v>
      </c>
      <c r="E50" s="110" t="s">
        <v>165</v>
      </c>
      <c r="F50" s="129">
        <v>4.5023148148148149E-3</v>
      </c>
      <c r="G50" s="146">
        <v>32</v>
      </c>
      <c r="H50" s="128">
        <v>19</v>
      </c>
      <c r="I50" s="252"/>
      <c r="J50" s="244"/>
      <c r="K50" s="165"/>
      <c r="L50" s="144"/>
      <c r="M50" s="144"/>
      <c r="N50" s="144"/>
    </row>
    <row r="51" spans="2:14" ht="15" customHeight="1" thickBot="1">
      <c r="B51" s="272"/>
      <c r="C51" s="281"/>
      <c r="D51" s="166" t="s">
        <v>44</v>
      </c>
      <c r="E51" s="180" t="s">
        <v>166</v>
      </c>
      <c r="F51" s="168">
        <v>6.4930555555555549E-3</v>
      </c>
      <c r="G51" s="181">
        <v>19</v>
      </c>
      <c r="H51" s="184">
        <v>42</v>
      </c>
      <c r="I51" s="266"/>
      <c r="J51" s="265"/>
      <c r="K51" s="170"/>
      <c r="L51" s="144"/>
      <c r="M51" s="144"/>
      <c r="N51" s="144"/>
    </row>
    <row r="52" spans="2:14" ht="15" customHeight="1">
      <c r="B52" s="270">
        <v>11</v>
      </c>
      <c r="C52" s="253" t="s">
        <v>179</v>
      </c>
      <c r="D52" s="160" t="s">
        <v>76</v>
      </c>
      <c r="E52" s="182" t="s">
        <v>165</v>
      </c>
      <c r="F52" s="162">
        <v>4.9537037037037041E-3</v>
      </c>
      <c r="G52" s="183">
        <v>34</v>
      </c>
      <c r="H52" s="171">
        <v>17</v>
      </c>
      <c r="I52" s="251">
        <f>SUM(H52:H55)</f>
        <v>85</v>
      </c>
      <c r="J52" s="243">
        <v>11</v>
      </c>
      <c r="K52" s="164"/>
      <c r="L52" s="144"/>
      <c r="M52" s="144"/>
      <c r="N52" s="144"/>
    </row>
    <row r="53" spans="2:14" ht="15" customHeight="1">
      <c r="B53" s="271"/>
      <c r="C53" s="254"/>
      <c r="D53" s="128" t="s">
        <v>77</v>
      </c>
      <c r="E53" s="110" t="s">
        <v>165</v>
      </c>
      <c r="F53" s="129">
        <v>4.8726851851851856E-3</v>
      </c>
      <c r="G53" s="146">
        <v>33</v>
      </c>
      <c r="H53" s="128">
        <v>18</v>
      </c>
      <c r="I53" s="252"/>
      <c r="J53" s="244"/>
      <c r="K53" s="165"/>
      <c r="L53" s="144"/>
      <c r="M53" s="144"/>
      <c r="N53" s="144"/>
    </row>
    <row r="54" spans="2:14" ht="15" customHeight="1">
      <c r="B54" s="271"/>
      <c r="C54" s="254"/>
      <c r="D54" s="18" t="s">
        <v>72</v>
      </c>
      <c r="E54" s="110" t="s">
        <v>165</v>
      </c>
      <c r="F54" s="20">
        <v>6.7129629629629622E-3</v>
      </c>
      <c r="G54" s="145">
        <v>41</v>
      </c>
      <c r="H54" s="128">
        <v>10</v>
      </c>
      <c r="I54" s="252"/>
      <c r="J54" s="244"/>
      <c r="K54" s="165"/>
      <c r="L54" s="144"/>
      <c r="M54" s="144"/>
      <c r="N54" s="144"/>
    </row>
    <row r="55" spans="2:14" ht="15" customHeight="1" thickBot="1">
      <c r="B55" s="272"/>
      <c r="C55" s="255"/>
      <c r="D55" s="166" t="s">
        <v>59</v>
      </c>
      <c r="E55" s="180" t="s">
        <v>166</v>
      </c>
      <c r="F55" s="168">
        <v>6.8055555555555569E-3</v>
      </c>
      <c r="G55" s="181">
        <v>20</v>
      </c>
      <c r="H55" s="173">
        <v>40</v>
      </c>
      <c r="I55" s="266"/>
      <c r="J55" s="265"/>
      <c r="K55" s="170"/>
      <c r="L55" s="144"/>
      <c r="M55" s="144"/>
      <c r="N55" s="144"/>
    </row>
    <row r="56" spans="2:14" ht="15" customHeight="1">
      <c r="B56" s="270">
        <v>12</v>
      </c>
      <c r="C56" s="253" t="s">
        <v>180</v>
      </c>
      <c r="D56" s="171" t="s">
        <v>75</v>
      </c>
      <c r="E56" s="182" t="s">
        <v>165</v>
      </c>
      <c r="F56" s="172">
        <v>5.0462962962962961E-3</v>
      </c>
      <c r="G56" s="185">
        <v>35</v>
      </c>
      <c r="H56" s="160">
        <v>16</v>
      </c>
      <c r="I56" s="245">
        <f>SUM(H56:H59)</f>
        <v>80</v>
      </c>
      <c r="J56" s="248">
        <v>12</v>
      </c>
      <c r="K56" s="164"/>
      <c r="L56" s="144"/>
      <c r="M56" s="144"/>
      <c r="N56" s="144"/>
    </row>
    <row r="57" spans="2:14" ht="15" customHeight="1">
      <c r="B57" s="271"/>
      <c r="C57" s="254"/>
      <c r="D57" s="128" t="s">
        <v>74</v>
      </c>
      <c r="E57" s="110" t="s">
        <v>165</v>
      </c>
      <c r="F57" s="129">
        <v>5.2199074074074066E-3</v>
      </c>
      <c r="G57" s="146">
        <v>36</v>
      </c>
      <c r="H57" s="18">
        <v>15</v>
      </c>
      <c r="I57" s="246"/>
      <c r="J57" s="249"/>
      <c r="K57" s="165"/>
      <c r="L57" s="144"/>
      <c r="M57" s="144"/>
      <c r="N57" s="144"/>
    </row>
    <row r="58" spans="2:14" ht="15" customHeight="1">
      <c r="B58" s="271"/>
      <c r="C58" s="254"/>
      <c r="D58" s="128" t="s">
        <v>15</v>
      </c>
      <c r="E58" s="110" t="s">
        <v>165</v>
      </c>
      <c r="F58" s="129">
        <v>5.6597222222222222E-3</v>
      </c>
      <c r="G58" s="146">
        <v>38</v>
      </c>
      <c r="H58" s="18">
        <v>13</v>
      </c>
      <c r="I58" s="246"/>
      <c r="J58" s="249"/>
      <c r="K58" s="165"/>
      <c r="L58" s="144"/>
      <c r="M58" s="144"/>
      <c r="N58" s="144"/>
    </row>
    <row r="59" spans="2:14" ht="15" customHeight="1" thickBot="1">
      <c r="B59" s="272"/>
      <c r="C59" s="255"/>
      <c r="D59" s="166" t="s">
        <v>46</v>
      </c>
      <c r="E59" s="180" t="s">
        <v>166</v>
      </c>
      <c r="F59" s="168">
        <v>8.113425925925925E-3</v>
      </c>
      <c r="G59" s="181">
        <v>22</v>
      </c>
      <c r="H59" s="173">
        <v>36</v>
      </c>
      <c r="I59" s="247"/>
      <c r="J59" s="250"/>
      <c r="K59" s="170"/>
      <c r="L59" s="144"/>
      <c r="M59" s="144"/>
      <c r="N59" s="144"/>
    </row>
    <row r="60" spans="2:14" ht="15" customHeight="1">
      <c r="B60" s="270">
        <v>13</v>
      </c>
      <c r="C60" s="253" t="s">
        <v>171</v>
      </c>
      <c r="D60" s="160" t="s">
        <v>66</v>
      </c>
      <c r="E60" s="182" t="s">
        <v>165</v>
      </c>
      <c r="F60" s="162">
        <v>2.1759259259259258E-3</v>
      </c>
      <c r="G60" s="188">
        <v>4</v>
      </c>
      <c r="H60" s="160">
        <v>87</v>
      </c>
      <c r="I60" s="267">
        <f>SUM(H60:H62)</f>
        <v>216</v>
      </c>
      <c r="J60" s="248">
        <v>13</v>
      </c>
      <c r="K60" s="164"/>
      <c r="L60" s="144"/>
      <c r="M60" s="144"/>
      <c r="N60" s="144"/>
    </row>
    <row r="61" spans="2:14" ht="15" customHeight="1">
      <c r="B61" s="271"/>
      <c r="C61" s="254"/>
      <c r="D61" s="13" t="s">
        <v>6</v>
      </c>
      <c r="E61" s="134" t="s">
        <v>166</v>
      </c>
      <c r="F61" s="20">
        <v>6.8865740740740736E-3</v>
      </c>
      <c r="G61" s="13">
        <v>21</v>
      </c>
      <c r="H61" s="18">
        <v>38</v>
      </c>
      <c r="I61" s="268"/>
      <c r="J61" s="249"/>
      <c r="K61" s="165"/>
      <c r="L61" s="144"/>
      <c r="M61" s="144"/>
      <c r="N61" s="144"/>
    </row>
    <row r="62" spans="2:14" ht="15" customHeight="1" thickBot="1">
      <c r="B62" s="272"/>
      <c r="C62" s="255"/>
      <c r="D62" s="173" t="s">
        <v>29</v>
      </c>
      <c r="E62" s="180" t="s">
        <v>166</v>
      </c>
      <c r="F62" s="168">
        <v>2.7662037037037034E-3</v>
      </c>
      <c r="G62" s="166">
        <v>3</v>
      </c>
      <c r="H62" s="173">
        <v>91</v>
      </c>
      <c r="I62" s="269"/>
      <c r="J62" s="250"/>
      <c r="K62" s="170"/>
      <c r="L62" s="144"/>
      <c r="M62" s="144"/>
      <c r="N62" s="144"/>
    </row>
    <row r="63" spans="2:14" ht="15" customHeight="1">
      <c r="B63" s="270">
        <v>14</v>
      </c>
      <c r="C63" s="273" t="s">
        <v>4</v>
      </c>
      <c r="D63" s="160" t="s">
        <v>85</v>
      </c>
      <c r="E63" s="182" t="s">
        <v>165</v>
      </c>
      <c r="F63" s="162">
        <v>3.3217592592592591E-3</v>
      </c>
      <c r="G63" s="188">
        <v>23</v>
      </c>
      <c r="H63" s="160">
        <v>34</v>
      </c>
      <c r="I63" s="245">
        <f>SUM(H63:H65)</f>
        <v>126</v>
      </c>
      <c r="J63" s="260">
        <v>14</v>
      </c>
      <c r="K63" s="189"/>
      <c r="L63" s="122"/>
      <c r="M63" s="144"/>
      <c r="N63" s="144"/>
    </row>
    <row r="64" spans="2:14" ht="15" customHeight="1">
      <c r="B64" s="271"/>
      <c r="C64" s="274"/>
      <c r="D64" s="128" t="s">
        <v>84</v>
      </c>
      <c r="E64" s="124" t="s">
        <v>165</v>
      </c>
      <c r="F64" s="129">
        <v>3.5995370370370369E-3</v>
      </c>
      <c r="G64" s="127">
        <v>24</v>
      </c>
      <c r="H64" s="128">
        <v>32</v>
      </c>
      <c r="I64" s="246"/>
      <c r="J64" s="261"/>
      <c r="K64" s="176"/>
      <c r="L64" s="144"/>
      <c r="M64" s="144"/>
      <c r="N64" s="144"/>
    </row>
    <row r="65" spans="2:14" ht="15" thickBot="1">
      <c r="B65" s="272"/>
      <c r="C65" s="275"/>
      <c r="D65" s="166" t="s">
        <v>39</v>
      </c>
      <c r="E65" s="192" t="s">
        <v>165</v>
      </c>
      <c r="F65" s="168">
        <v>4.0509259259259257E-3</v>
      </c>
      <c r="G65" s="166">
        <v>12</v>
      </c>
      <c r="H65" s="173">
        <v>60</v>
      </c>
      <c r="I65" s="247"/>
      <c r="J65" s="262"/>
      <c r="K65" s="190"/>
      <c r="L65" s="156"/>
      <c r="M65" s="144"/>
      <c r="N65" s="144"/>
    </row>
    <row r="66" spans="2:14" ht="15" customHeight="1">
      <c r="B66" s="270">
        <v>15</v>
      </c>
      <c r="C66" s="276" t="s">
        <v>8</v>
      </c>
      <c r="D66" s="171" t="s">
        <v>70</v>
      </c>
      <c r="E66" s="177" t="s">
        <v>165</v>
      </c>
      <c r="F66" s="172">
        <v>1.0011574074074074E-2</v>
      </c>
      <c r="G66" s="178">
        <v>44</v>
      </c>
      <c r="H66" s="171">
        <v>7</v>
      </c>
      <c r="I66" s="251">
        <f>SUM(H66:H68)</f>
        <v>73</v>
      </c>
      <c r="J66" s="248">
        <v>15</v>
      </c>
      <c r="K66" s="189"/>
      <c r="L66" s="113"/>
      <c r="M66" s="144"/>
      <c r="N66" s="144"/>
    </row>
    <row r="67" spans="2:14" ht="15" customHeight="1">
      <c r="B67" s="271"/>
      <c r="C67" s="277"/>
      <c r="D67" s="14" t="s">
        <v>47</v>
      </c>
      <c r="E67" s="110" t="s">
        <v>166</v>
      </c>
      <c r="F67" s="20">
        <v>8.217592592592594E-3</v>
      </c>
      <c r="G67" s="13">
        <v>23</v>
      </c>
      <c r="H67" s="18">
        <v>34</v>
      </c>
      <c r="I67" s="252"/>
      <c r="J67" s="249"/>
      <c r="K67" s="165"/>
      <c r="L67" s="144"/>
      <c r="M67" s="144"/>
      <c r="N67" s="144"/>
    </row>
    <row r="68" spans="2:14" ht="15" customHeight="1" thickBot="1">
      <c r="B68" s="272"/>
      <c r="C68" s="277"/>
      <c r="D68" s="207" t="s">
        <v>9</v>
      </c>
      <c r="E68" s="149" t="s">
        <v>166</v>
      </c>
      <c r="F68" s="208">
        <v>8.3449074074074085E-3</v>
      </c>
      <c r="G68" s="207">
        <v>24</v>
      </c>
      <c r="H68" s="212">
        <v>32</v>
      </c>
      <c r="I68" s="252"/>
      <c r="J68" s="250"/>
      <c r="K68" s="170"/>
      <c r="L68" s="144"/>
      <c r="M68" s="144"/>
      <c r="N68" s="144"/>
    </row>
    <row r="69" spans="2:14" ht="15" customHeight="1">
      <c r="B69" s="270">
        <v>16</v>
      </c>
      <c r="C69" s="279" t="s">
        <v>173</v>
      </c>
      <c r="D69" s="188" t="s">
        <v>43</v>
      </c>
      <c r="E69" s="182" t="s">
        <v>166</v>
      </c>
      <c r="F69" s="162">
        <v>5.4513888888888884E-3</v>
      </c>
      <c r="G69" s="183">
        <v>17</v>
      </c>
      <c r="H69" s="160">
        <v>46</v>
      </c>
      <c r="I69" s="245">
        <f>SUM(H69:H71)</f>
        <v>98</v>
      </c>
      <c r="J69" s="248">
        <v>16</v>
      </c>
      <c r="K69" s="164"/>
      <c r="L69" s="144"/>
      <c r="M69" s="144"/>
      <c r="N69" s="144"/>
    </row>
    <row r="70" spans="2:14" ht="15" customHeight="1">
      <c r="B70" s="271"/>
      <c r="C70" s="280"/>
      <c r="D70" s="128" t="s">
        <v>88</v>
      </c>
      <c r="E70" s="124" t="s">
        <v>165</v>
      </c>
      <c r="F70" s="129">
        <v>3.1712962962962958E-3</v>
      </c>
      <c r="G70" s="146">
        <v>21</v>
      </c>
      <c r="H70" s="135">
        <v>38</v>
      </c>
      <c r="I70" s="246"/>
      <c r="J70" s="249"/>
      <c r="K70" s="165"/>
      <c r="L70" s="144"/>
      <c r="M70" s="144"/>
      <c r="N70" s="144"/>
    </row>
    <row r="71" spans="2:14" ht="15" customHeight="1" thickBot="1">
      <c r="B71" s="272"/>
      <c r="C71" s="281"/>
      <c r="D71" s="184" t="s">
        <v>73</v>
      </c>
      <c r="E71" s="191" t="s">
        <v>165</v>
      </c>
      <c r="F71" s="186">
        <v>5.2314814814814819E-3</v>
      </c>
      <c r="G71" s="187">
        <v>37</v>
      </c>
      <c r="H71" s="169">
        <v>14</v>
      </c>
      <c r="I71" s="247"/>
      <c r="J71" s="250"/>
      <c r="K71" s="170"/>
      <c r="L71" s="144"/>
      <c r="M71" s="144"/>
      <c r="N71" s="144"/>
    </row>
    <row r="72" spans="2:14" ht="15" customHeight="1">
      <c r="B72" s="211">
        <v>17</v>
      </c>
      <c r="C72" s="253" t="s">
        <v>181</v>
      </c>
      <c r="D72" s="171" t="s">
        <v>17</v>
      </c>
      <c r="E72" s="182" t="s">
        <v>165</v>
      </c>
      <c r="F72" s="172">
        <v>6.1921296296296299E-3</v>
      </c>
      <c r="G72" s="185">
        <v>40</v>
      </c>
      <c r="H72" s="160">
        <v>11</v>
      </c>
      <c r="I72" s="245">
        <f>SUM(H72:H74)</f>
        <v>28</v>
      </c>
      <c r="J72" s="243">
        <v>17</v>
      </c>
      <c r="K72" s="164"/>
      <c r="L72" s="144"/>
      <c r="M72" s="144"/>
      <c r="N72" s="144"/>
    </row>
    <row r="73" spans="2:14" ht="15" customHeight="1">
      <c r="B73" s="211">
        <v>18</v>
      </c>
      <c r="C73" s="254"/>
      <c r="D73" s="128" t="s">
        <v>71</v>
      </c>
      <c r="E73" s="110" t="s">
        <v>165</v>
      </c>
      <c r="F73" s="129">
        <v>6.7245370370370367E-3</v>
      </c>
      <c r="G73" s="146">
        <v>42</v>
      </c>
      <c r="H73" s="18">
        <v>9</v>
      </c>
      <c r="I73" s="246"/>
      <c r="J73" s="244"/>
      <c r="K73" s="165"/>
      <c r="L73" s="144"/>
      <c r="M73" s="144"/>
      <c r="N73" s="144"/>
    </row>
    <row r="74" spans="2:14" ht="15" customHeight="1" thickBot="1">
      <c r="B74" s="211">
        <v>19</v>
      </c>
      <c r="C74" s="259"/>
      <c r="D74" s="148" t="s">
        <v>18</v>
      </c>
      <c r="E74" s="149" t="s">
        <v>165</v>
      </c>
      <c r="F74" s="150">
        <v>9.9074074074074082E-3</v>
      </c>
      <c r="G74" s="151">
        <v>43</v>
      </c>
      <c r="H74" s="212">
        <v>8</v>
      </c>
      <c r="I74" s="246"/>
      <c r="J74" s="244"/>
      <c r="K74" s="209"/>
      <c r="L74" s="144"/>
      <c r="M74" s="144"/>
      <c r="N74" s="144"/>
    </row>
    <row r="75" spans="2:14" ht="15.75" thickBot="1">
      <c r="B75" s="147">
        <v>20</v>
      </c>
      <c r="C75" s="217" t="s">
        <v>5</v>
      </c>
      <c r="D75" s="196" t="s">
        <v>40</v>
      </c>
      <c r="E75" s="204" t="s">
        <v>166</v>
      </c>
      <c r="F75" s="195">
        <v>4.5370370370370365E-3</v>
      </c>
      <c r="G75" s="196">
        <v>14</v>
      </c>
      <c r="H75" s="193">
        <v>54</v>
      </c>
      <c r="I75" s="205">
        <v>87</v>
      </c>
      <c r="J75" s="213">
        <v>18</v>
      </c>
      <c r="K75" s="197"/>
      <c r="L75" s="144"/>
      <c r="M75" s="144"/>
      <c r="N75" s="144"/>
    </row>
    <row r="76" spans="2:14" ht="15.75" thickBot="1">
      <c r="B76" s="147">
        <v>21</v>
      </c>
      <c r="C76" s="218" t="s">
        <v>12</v>
      </c>
      <c r="D76" s="198" t="s">
        <v>90</v>
      </c>
      <c r="E76" s="199" t="s">
        <v>165</v>
      </c>
      <c r="F76" s="200">
        <v>3.0787037037037037E-3</v>
      </c>
      <c r="G76" s="201">
        <v>19</v>
      </c>
      <c r="H76" s="198">
        <v>42</v>
      </c>
      <c r="I76" s="206">
        <v>69</v>
      </c>
      <c r="J76" s="213">
        <v>19</v>
      </c>
      <c r="K76" s="197"/>
    </row>
    <row r="77" spans="2:14" ht="15.75" thickBot="1">
      <c r="B77" s="147">
        <v>22</v>
      </c>
      <c r="C77" s="217" t="s">
        <v>13</v>
      </c>
      <c r="D77" s="193" t="s">
        <v>89</v>
      </c>
      <c r="E77" s="194" t="s">
        <v>165</v>
      </c>
      <c r="F77" s="195">
        <v>3.1365740740740742E-3</v>
      </c>
      <c r="G77" s="196">
        <v>20</v>
      </c>
      <c r="H77" s="193">
        <v>40</v>
      </c>
      <c r="I77" s="205">
        <v>63</v>
      </c>
      <c r="J77" s="202">
        <v>20</v>
      </c>
      <c r="K77" s="197"/>
      <c r="L77" s="144"/>
      <c r="M77" s="144"/>
      <c r="N77" s="144"/>
    </row>
    <row r="78" spans="2:14" ht="15" customHeight="1" thickBot="1">
      <c r="B78" s="147">
        <v>23</v>
      </c>
      <c r="C78" s="218" t="s">
        <v>16</v>
      </c>
      <c r="D78" s="198" t="s">
        <v>19</v>
      </c>
      <c r="E78" s="199" t="s">
        <v>165</v>
      </c>
      <c r="F78" s="200">
        <v>5.7407407407407416E-3</v>
      </c>
      <c r="G78" s="201">
        <v>39</v>
      </c>
      <c r="H78" s="198">
        <v>12</v>
      </c>
      <c r="I78" s="206">
        <v>36</v>
      </c>
      <c r="J78" s="202">
        <v>21</v>
      </c>
      <c r="K78" s="203"/>
      <c r="L78" s="144"/>
      <c r="M78" s="144"/>
      <c r="N78" s="144"/>
    </row>
    <row r="79" spans="2:14">
      <c r="E79" s="144"/>
      <c r="F79" s="144"/>
      <c r="G79" s="144"/>
    </row>
    <row r="80" spans="2:14">
      <c r="E80" s="144"/>
      <c r="F80" s="144"/>
      <c r="G80" s="144"/>
    </row>
    <row r="81" spans="2:13">
      <c r="E81" s="144"/>
      <c r="F81" s="144"/>
    </row>
    <row r="82" spans="2:13" ht="15">
      <c r="B82" s="3" t="s">
        <v>103</v>
      </c>
      <c r="C82"/>
      <c r="D82" s="225"/>
      <c r="E82" s="225"/>
      <c r="F82" s="225"/>
      <c r="G82" s="27"/>
      <c r="H82" s="22"/>
    </row>
    <row r="83" spans="2:13" ht="15">
      <c r="B83" s="225"/>
      <c r="C83"/>
      <c r="D83" s="225"/>
      <c r="E83" s="225"/>
      <c r="F83" s="225"/>
      <c r="G83" s="27"/>
      <c r="H83" s="113"/>
      <c r="L83" s="144"/>
      <c r="M83" s="144"/>
    </row>
    <row r="84" spans="2:13" ht="15">
      <c r="B84" s="3" t="s">
        <v>104</v>
      </c>
      <c r="C84"/>
      <c r="D84" s="225"/>
      <c r="E84" s="225"/>
      <c r="F84" s="225"/>
      <c r="G84" s="27"/>
      <c r="H84" s="22"/>
    </row>
    <row r="85" spans="2:13" ht="15">
      <c r="B85" s="22"/>
      <c r="C85" s="22"/>
      <c r="D85" s="22"/>
      <c r="E85" s="22"/>
      <c r="F85" s="22"/>
      <c r="G85" s="22"/>
      <c r="H85" s="22"/>
    </row>
  </sheetData>
  <mergeCells count="78">
    <mergeCell ref="B24:B27"/>
    <mergeCell ref="C24:C27"/>
    <mergeCell ref="I24:I27"/>
    <mergeCell ref="J24:J27"/>
    <mergeCell ref="B20:B23"/>
    <mergeCell ref="C20:C23"/>
    <mergeCell ref="K1:L1"/>
    <mergeCell ref="B5:L5"/>
    <mergeCell ref="B6:L6"/>
    <mergeCell ref="F10:H10"/>
    <mergeCell ref="E10:E11"/>
    <mergeCell ref="I10:J10"/>
    <mergeCell ref="K10:K11"/>
    <mergeCell ref="C4:L4"/>
    <mergeCell ref="J60:J62"/>
    <mergeCell ref="I69:I71"/>
    <mergeCell ref="J66:J68"/>
    <mergeCell ref="B10:B11"/>
    <mergeCell ref="C10:C11"/>
    <mergeCell ref="D10:D11"/>
    <mergeCell ref="C12:C15"/>
    <mergeCell ref="I12:I15"/>
    <mergeCell ref="J12:J15"/>
    <mergeCell ref="I16:I19"/>
    <mergeCell ref="I20:I23"/>
    <mergeCell ref="J16:J19"/>
    <mergeCell ref="J20:J23"/>
    <mergeCell ref="B12:B15"/>
    <mergeCell ref="B16:B19"/>
    <mergeCell ref="C16:C19"/>
    <mergeCell ref="B69:B71"/>
    <mergeCell ref="B36:B39"/>
    <mergeCell ref="B40:B43"/>
    <mergeCell ref="B44:B47"/>
    <mergeCell ref="C36:C39"/>
    <mergeCell ref="C40:C43"/>
    <mergeCell ref="C44:C47"/>
    <mergeCell ref="C48:C51"/>
    <mergeCell ref="C60:C62"/>
    <mergeCell ref="C69:C71"/>
    <mergeCell ref="B63:B65"/>
    <mergeCell ref="B32:B35"/>
    <mergeCell ref="B66:B68"/>
    <mergeCell ref="C63:C65"/>
    <mergeCell ref="C66:C68"/>
    <mergeCell ref="C32:C35"/>
    <mergeCell ref="B48:B51"/>
    <mergeCell ref="B52:B55"/>
    <mergeCell ref="B56:B59"/>
    <mergeCell ref="B60:B62"/>
    <mergeCell ref="I60:I62"/>
    <mergeCell ref="I32:I35"/>
    <mergeCell ref="I36:I39"/>
    <mergeCell ref="I40:I43"/>
    <mergeCell ref="I44:I47"/>
    <mergeCell ref="I48:I51"/>
    <mergeCell ref="J52:J55"/>
    <mergeCell ref="I52:I55"/>
    <mergeCell ref="I56:I59"/>
    <mergeCell ref="C52:C55"/>
    <mergeCell ref="C56:C59"/>
    <mergeCell ref="J56:J59"/>
    <mergeCell ref="B28:B31"/>
    <mergeCell ref="J72:J74"/>
    <mergeCell ref="I63:I65"/>
    <mergeCell ref="J69:J71"/>
    <mergeCell ref="I66:I68"/>
    <mergeCell ref="C28:C31"/>
    <mergeCell ref="I28:I31"/>
    <mergeCell ref="J28:J31"/>
    <mergeCell ref="I72:I74"/>
    <mergeCell ref="C72:C74"/>
    <mergeCell ref="J63:J65"/>
    <mergeCell ref="J32:J35"/>
    <mergeCell ref="J36:J39"/>
    <mergeCell ref="J40:J43"/>
    <mergeCell ref="J44:J47"/>
    <mergeCell ref="J48:J5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73"/>
  <sheetViews>
    <sheetView zoomScaleNormal="100" workbookViewId="0">
      <selection activeCell="B3" sqref="B3:M3"/>
    </sheetView>
  </sheetViews>
  <sheetFormatPr defaultRowHeight="15"/>
  <cols>
    <col min="1" max="1" width="4" customWidth="1"/>
    <col min="2" max="2" width="6.140625" customWidth="1"/>
    <col min="3" max="3" width="5.7109375" customWidth="1"/>
    <col min="4" max="4" width="23.140625" customWidth="1"/>
    <col min="5" max="5" width="7.85546875" customWidth="1"/>
    <col min="7" max="7" width="14.28515625" customWidth="1"/>
    <col min="8" max="8" width="19.140625" customWidth="1"/>
    <col min="9" max="9" width="10.85546875" customWidth="1"/>
    <col min="10" max="10" width="7.7109375" customWidth="1"/>
    <col min="11" max="11" width="12.7109375" customWidth="1"/>
    <col min="12" max="12" width="11.42578125" customWidth="1"/>
    <col min="13" max="13" width="16.85546875" customWidth="1"/>
  </cols>
  <sheetData>
    <row r="1" spans="1:13">
      <c r="A1" s="219"/>
      <c r="C1" s="219"/>
      <c r="D1" s="3"/>
      <c r="E1" s="219"/>
      <c r="F1" s="219"/>
      <c r="I1" s="219"/>
      <c r="J1" s="219"/>
      <c r="K1" s="219"/>
    </row>
    <row r="2" spans="1:13">
      <c r="A2" s="219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3">
      <c r="A3" s="219"/>
      <c r="B3" s="235" t="s">
        <v>185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3" ht="15.75">
      <c r="A4" s="219"/>
      <c r="B4" s="236" t="s">
        <v>20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</row>
    <row r="5" spans="1:13" ht="15.75">
      <c r="A5" s="219"/>
      <c r="B5" s="236" t="s">
        <v>21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13">
      <c r="A6" s="5"/>
      <c r="B6" s="6" t="s">
        <v>22</v>
      </c>
      <c r="C6" s="219"/>
      <c r="D6" s="3"/>
      <c r="E6" s="219"/>
      <c r="F6" s="219"/>
      <c r="G6" s="2"/>
      <c r="I6" s="9"/>
      <c r="J6" s="9"/>
      <c r="K6" s="219"/>
      <c r="L6" s="237" t="s">
        <v>23</v>
      </c>
      <c r="M6" s="237"/>
    </row>
    <row r="7" spans="1:13">
      <c r="A7" s="5"/>
      <c r="C7" s="219"/>
      <c r="D7" s="3"/>
      <c r="E7" s="219"/>
      <c r="F7" s="219"/>
      <c r="G7" s="1"/>
      <c r="H7" s="1"/>
      <c r="I7" s="7"/>
      <c r="J7" s="7"/>
      <c r="K7" s="219"/>
    </row>
    <row r="8" spans="1:13">
      <c r="A8" s="5"/>
      <c r="C8" s="219"/>
      <c r="D8" s="3"/>
      <c r="E8" s="219"/>
      <c r="F8" s="219"/>
      <c r="G8" s="1"/>
      <c r="H8" s="1"/>
      <c r="I8" s="7"/>
      <c r="J8" s="7"/>
      <c r="K8" s="219"/>
    </row>
    <row r="9" spans="1:13">
      <c r="A9" s="5"/>
      <c r="C9" s="219"/>
      <c r="D9" s="3"/>
      <c r="E9" s="219"/>
      <c r="F9" s="219"/>
      <c r="G9" s="1"/>
      <c r="H9" s="1"/>
      <c r="I9" s="7"/>
      <c r="J9" s="7"/>
      <c r="K9" s="219"/>
    </row>
    <row r="10" spans="1:13" ht="18.75">
      <c r="A10" s="5"/>
      <c r="B10" s="233" t="s">
        <v>55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</row>
    <row r="11" spans="1:13" ht="18.75">
      <c r="A11" s="5"/>
      <c r="B11" s="232" t="s">
        <v>184</v>
      </c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</row>
    <row r="12" spans="1:13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39">
      <c r="A13" s="5"/>
      <c r="B13" s="125" t="s">
        <v>26</v>
      </c>
      <c r="C13" s="125" t="s">
        <v>25</v>
      </c>
      <c r="D13" s="126" t="s">
        <v>24</v>
      </c>
      <c r="E13" s="125" t="s">
        <v>48</v>
      </c>
      <c r="F13" s="125" t="s">
        <v>49</v>
      </c>
      <c r="G13" s="126" t="s">
        <v>50</v>
      </c>
      <c r="H13" s="125" t="s">
        <v>51</v>
      </c>
      <c r="I13" s="126" t="s">
        <v>0</v>
      </c>
      <c r="J13" s="126" t="s">
        <v>1</v>
      </c>
      <c r="K13" s="126" t="s">
        <v>52</v>
      </c>
      <c r="L13" s="126" t="s">
        <v>53</v>
      </c>
      <c r="M13" s="126" t="s">
        <v>54</v>
      </c>
    </row>
    <row r="14" spans="1:13">
      <c r="A14" s="5"/>
      <c r="B14" s="19">
        <v>1</v>
      </c>
      <c r="C14" s="19">
        <v>129</v>
      </c>
      <c r="D14" s="18" t="s">
        <v>63</v>
      </c>
      <c r="E14" s="110">
        <v>1988</v>
      </c>
      <c r="F14" s="110" t="s">
        <v>60</v>
      </c>
      <c r="G14" s="13" t="s">
        <v>2</v>
      </c>
      <c r="H14" s="18" t="s">
        <v>23</v>
      </c>
      <c r="I14" s="20">
        <v>1.6782407407407406E-3</v>
      </c>
      <c r="J14" s="21">
        <v>1</v>
      </c>
      <c r="K14" s="214">
        <v>1</v>
      </c>
      <c r="L14" s="110"/>
      <c r="M14" s="126"/>
    </row>
    <row r="15" spans="1:13" ht="16.5" customHeight="1">
      <c r="A15" s="5"/>
      <c r="B15" s="19">
        <f>1+B14</f>
        <v>2</v>
      </c>
      <c r="C15" s="19">
        <v>128</v>
      </c>
      <c r="D15" s="18" t="s">
        <v>64</v>
      </c>
      <c r="E15" s="110">
        <v>1992</v>
      </c>
      <c r="F15" s="110" t="s">
        <v>60</v>
      </c>
      <c r="G15" s="13" t="s">
        <v>2</v>
      </c>
      <c r="H15" s="18" t="s">
        <v>23</v>
      </c>
      <c r="I15" s="20">
        <v>1.7939814814814815E-3</v>
      </c>
      <c r="J15" s="21">
        <f>J14+1</f>
        <v>2</v>
      </c>
      <c r="K15" s="215">
        <f>I15/I14</f>
        <v>1.0689655172413794</v>
      </c>
      <c r="L15" s="133"/>
      <c r="M15" s="126"/>
    </row>
    <row r="16" spans="1:13" ht="16.5" customHeight="1">
      <c r="A16" s="5"/>
      <c r="B16" s="19">
        <f t="shared" ref="B16:B57" si="0">1+B15</f>
        <v>3</v>
      </c>
      <c r="C16" s="19">
        <v>130</v>
      </c>
      <c r="D16" s="18" t="s">
        <v>65</v>
      </c>
      <c r="E16" s="110">
        <v>1989</v>
      </c>
      <c r="F16" s="110" t="s">
        <v>101</v>
      </c>
      <c r="G16" s="13" t="s">
        <v>2</v>
      </c>
      <c r="H16" s="18" t="s">
        <v>23</v>
      </c>
      <c r="I16" s="20">
        <v>2.0138888888888888E-3</v>
      </c>
      <c r="J16" s="21">
        <f t="shared" ref="J16:J57" si="1">J15+1</f>
        <v>3</v>
      </c>
      <c r="K16" s="215">
        <f>I16/$I14</f>
        <v>1.2000000000000002</v>
      </c>
      <c r="L16" s="133"/>
      <c r="M16" s="126"/>
    </row>
    <row r="17" spans="1:13" ht="16.5" customHeight="1">
      <c r="A17" s="5"/>
      <c r="B17" s="19">
        <f t="shared" si="0"/>
        <v>4</v>
      </c>
      <c r="C17" s="19">
        <v>187</v>
      </c>
      <c r="D17" s="18" t="s">
        <v>66</v>
      </c>
      <c r="E17" s="110">
        <v>1992</v>
      </c>
      <c r="F17" s="110" t="s">
        <v>57</v>
      </c>
      <c r="G17" s="13" t="s">
        <v>7</v>
      </c>
      <c r="H17" s="18" t="s">
        <v>23</v>
      </c>
      <c r="I17" s="20">
        <v>2.1759259259259258E-3</v>
      </c>
      <c r="J17" s="21">
        <f t="shared" si="1"/>
        <v>4</v>
      </c>
      <c r="K17" s="215">
        <f>I17/I14</f>
        <v>1.2965517241379312</v>
      </c>
      <c r="L17" s="131"/>
      <c r="M17" s="18"/>
    </row>
    <row r="18" spans="1:13" ht="16.5" customHeight="1">
      <c r="A18" s="5"/>
      <c r="B18" s="19">
        <f t="shared" si="0"/>
        <v>5</v>
      </c>
      <c r="C18" s="134">
        <v>121</v>
      </c>
      <c r="D18" s="128" t="s">
        <v>67</v>
      </c>
      <c r="E18" s="124">
        <v>1994</v>
      </c>
      <c r="F18" s="124" t="s">
        <v>61</v>
      </c>
      <c r="G18" s="127" t="s">
        <v>3</v>
      </c>
      <c r="H18" s="128" t="s">
        <v>23</v>
      </c>
      <c r="I18" s="129">
        <v>2.2222222222222222E-3</v>
      </c>
      <c r="J18" s="21">
        <f t="shared" si="1"/>
        <v>5</v>
      </c>
      <c r="K18" s="215">
        <f>I18/I14</f>
        <v>1.324137931034483</v>
      </c>
      <c r="L18" s="131"/>
      <c r="M18" s="128"/>
    </row>
    <row r="19" spans="1:13" ht="16.5" customHeight="1">
      <c r="A19" s="5"/>
      <c r="B19" s="19">
        <f t="shared" si="0"/>
        <v>6</v>
      </c>
      <c r="C19" s="19">
        <v>149</v>
      </c>
      <c r="D19" s="18" t="s">
        <v>68</v>
      </c>
      <c r="E19" s="110">
        <v>1989</v>
      </c>
      <c r="F19" s="110" t="s">
        <v>60</v>
      </c>
      <c r="G19" s="13" t="s">
        <v>3</v>
      </c>
      <c r="H19" s="18" t="s">
        <v>23</v>
      </c>
      <c r="I19" s="20">
        <v>2.2916666666666667E-3</v>
      </c>
      <c r="J19" s="21">
        <f t="shared" si="1"/>
        <v>6</v>
      </c>
      <c r="K19" s="215">
        <f>I19/I14</f>
        <v>1.3655172413793104</v>
      </c>
      <c r="L19" s="131"/>
      <c r="M19" s="128"/>
    </row>
    <row r="20" spans="1:13" ht="16.5" customHeight="1">
      <c r="A20" s="5"/>
      <c r="B20" s="19">
        <f t="shared" si="0"/>
        <v>7</v>
      </c>
      <c r="C20" s="19">
        <v>104</v>
      </c>
      <c r="D20" s="18" t="s">
        <v>69</v>
      </c>
      <c r="E20" s="110">
        <v>1992</v>
      </c>
      <c r="F20" s="110" t="s">
        <v>57</v>
      </c>
      <c r="G20" s="13" t="s">
        <v>3</v>
      </c>
      <c r="H20" s="18" t="s">
        <v>23</v>
      </c>
      <c r="I20" s="20">
        <v>2.3495370370370371E-3</v>
      </c>
      <c r="J20" s="21">
        <f t="shared" si="1"/>
        <v>7</v>
      </c>
      <c r="K20" s="215">
        <f>I20/I14</f>
        <v>1.4000000000000001</v>
      </c>
      <c r="L20" s="131"/>
      <c r="M20" s="128"/>
    </row>
    <row r="21" spans="1:13" ht="16.5" customHeight="1">
      <c r="A21" s="5"/>
      <c r="B21" s="19">
        <f t="shared" si="0"/>
        <v>8</v>
      </c>
      <c r="C21" s="19">
        <v>181</v>
      </c>
      <c r="D21" s="18" t="s">
        <v>10</v>
      </c>
      <c r="E21" s="110">
        <v>1987</v>
      </c>
      <c r="F21" s="110" t="s">
        <v>101</v>
      </c>
      <c r="G21" s="13" t="s">
        <v>3</v>
      </c>
      <c r="H21" s="18" t="s">
        <v>23</v>
      </c>
      <c r="I21" s="20">
        <v>2.3842592592592591E-3</v>
      </c>
      <c r="J21" s="21">
        <f t="shared" si="1"/>
        <v>8</v>
      </c>
      <c r="K21" s="215">
        <f>I21/I14</f>
        <v>1.420689655172414</v>
      </c>
      <c r="L21" s="131"/>
      <c r="M21" s="128"/>
    </row>
    <row r="22" spans="1:13" ht="16.5" customHeight="1">
      <c r="A22" s="5"/>
      <c r="B22" s="19">
        <f t="shared" si="0"/>
        <v>9</v>
      </c>
      <c r="C22" s="134">
        <v>103</v>
      </c>
      <c r="D22" s="128" t="s">
        <v>100</v>
      </c>
      <c r="E22" s="124">
        <v>1993</v>
      </c>
      <c r="F22" s="124" t="s">
        <v>101</v>
      </c>
      <c r="G22" s="127" t="s">
        <v>2</v>
      </c>
      <c r="H22" s="128" t="s">
        <v>23</v>
      </c>
      <c r="I22" s="129">
        <v>2.4305555555555556E-3</v>
      </c>
      <c r="J22" s="21">
        <f t="shared" si="1"/>
        <v>9</v>
      </c>
      <c r="K22" s="215">
        <f>I22/I14</f>
        <v>1.4482758620689657</v>
      </c>
      <c r="L22" s="131"/>
      <c r="M22" s="128"/>
    </row>
    <row r="23" spans="1:13" ht="16.5" customHeight="1">
      <c r="A23" s="5"/>
      <c r="B23" s="19">
        <f t="shared" si="0"/>
        <v>10</v>
      </c>
      <c r="C23" s="134">
        <v>165</v>
      </c>
      <c r="D23" s="128" t="s">
        <v>99</v>
      </c>
      <c r="E23" s="124">
        <v>1993</v>
      </c>
      <c r="F23" s="124" t="s">
        <v>101</v>
      </c>
      <c r="G23" s="127" t="s">
        <v>3</v>
      </c>
      <c r="H23" s="128" t="s">
        <v>23</v>
      </c>
      <c r="I23" s="129">
        <v>2.4652777777777776E-3</v>
      </c>
      <c r="J23" s="21">
        <f t="shared" si="1"/>
        <v>10</v>
      </c>
      <c r="K23" s="215">
        <f>I23/I14</f>
        <v>1.4689655172413794</v>
      </c>
      <c r="L23" s="131"/>
      <c r="M23" s="128"/>
    </row>
    <row r="24" spans="1:13" ht="16.5" customHeight="1">
      <c r="A24" s="5"/>
      <c r="B24" s="19">
        <f t="shared" si="0"/>
        <v>11</v>
      </c>
      <c r="C24" s="134">
        <v>134</v>
      </c>
      <c r="D24" s="128" t="s">
        <v>98</v>
      </c>
      <c r="E24" s="124">
        <v>1995</v>
      </c>
      <c r="F24" s="124" t="s">
        <v>57</v>
      </c>
      <c r="G24" s="127" t="s">
        <v>2</v>
      </c>
      <c r="H24" s="128" t="s">
        <v>23</v>
      </c>
      <c r="I24" s="129">
        <v>2.627314814814815E-3</v>
      </c>
      <c r="J24" s="21">
        <f t="shared" si="1"/>
        <v>11</v>
      </c>
      <c r="K24" s="215">
        <f>I24/I14</f>
        <v>1.5655172413793106</v>
      </c>
      <c r="L24" s="131"/>
      <c r="M24" s="128"/>
    </row>
    <row r="25" spans="1:13" ht="16.5" customHeight="1">
      <c r="A25" s="5"/>
      <c r="B25" s="19">
        <f t="shared" si="0"/>
        <v>12</v>
      </c>
      <c r="C25" s="19">
        <v>127</v>
      </c>
      <c r="D25" s="18" t="s">
        <v>97</v>
      </c>
      <c r="E25" s="110">
        <v>1991</v>
      </c>
      <c r="F25" s="110" t="s">
        <v>57</v>
      </c>
      <c r="G25" s="13" t="s">
        <v>11</v>
      </c>
      <c r="H25" s="18" t="s">
        <v>23</v>
      </c>
      <c r="I25" s="20">
        <v>2.6967592592592594E-3</v>
      </c>
      <c r="J25" s="21">
        <f t="shared" si="1"/>
        <v>12</v>
      </c>
      <c r="K25" s="215">
        <f>I25/I14</f>
        <v>1.6068965517241383</v>
      </c>
      <c r="L25" s="131"/>
      <c r="M25" s="128"/>
    </row>
    <row r="26" spans="1:13" ht="16.5" customHeight="1">
      <c r="A26" s="5"/>
      <c r="B26" s="19">
        <f t="shared" si="0"/>
        <v>13</v>
      </c>
      <c r="C26" s="19">
        <v>101</v>
      </c>
      <c r="D26" s="18" t="s">
        <v>96</v>
      </c>
      <c r="E26" s="110">
        <v>1991</v>
      </c>
      <c r="F26" s="110" t="s">
        <v>57</v>
      </c>
      <c r="G26" s="13" t="s">
        <v>3</v>
      </c>
      <c r="H26" s="18" t="s">
        <v>23</v>
      </c>
      <c r="I26" s="20">
        <v>2.7430555555555559E-3</v>
      </c>
      <c r="J26" s="21">
        <f t="shared" si="1"/>
        <v>13</v>
      </c>
      <c r="K26" s="215">
        <f>I26/I14</f>
        <v>1.63448275862069</v>
      </c>
      <c r="L26" s="131"/>
      <c r="M26" s="128"/>
    </row>
    <row r="27" spans="1:13" ht="16.5" customHeight="1">
      <c r="A27" s="5"/>
      <c r="B27" s="19">
        <f t="shared" si="0"/>
        <v>14</v>
      </c>
      <c r="C27" s="19">
        <v>108</v>
      </c>
      <c r="D27" s="18" t="s">
        <v>95</v>
      </c>
      <c r="E27" s="110">
        <v>1983</v>
      </c>
      <c r="F27" s="110" t="s">
        <v>57</v>
      </c>
      <c r="G27" s="13" t="s">
        <v>3</v>
      </c>
      <c r="H27" s="18" t="s">
        <v>23</v>
      </c>
      <c r="I27" s="20">
        <v>2.8587962962962963E-3</v>
      </c>
      <c r="J27" s="21">
        <f t="shared" si="1"/>
        <v>14</v>
      </c>
      <c r="K27" s="215">
        <f>I27/I14</f>
        <v>1.7034482758620693</v>
      </c>
      <c r="L27" s="131"/>
      <c r="M27" s="128"/>
    </row>
    <row r="28" spans="1:13" ht="16.5" customHeight="1">
      <c r="A28" s="5"/>
      <c r="B28" s="19">
        <f t="shared" si="0"/>
        <v>15</v>
      </c>
      <c r="C28" s="134">
        <v>133</v>
      </c>
      <c r="D28" s="128" t="s">
        <v>94</v>
      </c>
      <c r="E28" s="124">
        <v>1995</v>
      </c>
      <c r="F28" s="124" t="s">
        <v>57</v>
      </c>
      <c r="G28" s="127" t="s">
        <v>2</v>
      </c>
      <c r="H28" s="128" t="s">
        <v>23</v>
      </c>
      <c r="I28" s="129">
        <v>2.9050925925925928E-3</v>
      </c>
      <c r="J28" s="21">
        <f t="shared" si="1"/>
        <v>15</v>
      </c>
      <c r="K28" s="215">
        <f>I28/I14</f>
        <v>1.731034482758621</v>
      </c>
      <c r="L28" s="132"/>
      <c r="M28" s="128"/>
    </row>
    <row r="29" spans="1:13" ht="16.5" customHeight="1">
      <c r="A29" s="5"/>
      <c r="B29" s="19">
        <f t="shared" si="0"/>
        <v>16</v>
      </c>
      <c r="C29" s="134">
        <v>124</v>
      </c>
      <c r="D29" s="128" t="s">
        <v>93</v>
      </c>
      <c r="E29" s="124">
        <v>1994</v>
      </c>
      <c r="F29" s="124" t="s">
        <v>57</v>
      </c>
      <c r="G29" s="127" t="s">
        <v>3</v>
      </c>
      <c r="H29" s="128" t="s">
        <v>23</v>
      </c>
      <c r="I29" s="129">
        <v>2.9166666666666668E-3</v>
      </c>
      <c r="J29" s="21">
        <f t="shared" si="1"/>
        <v>16</v>
      </c>
      <c r="K29" s="215">
        <f>I29/I14</f>
        <v>1.737931034482759</v>
      </c>
      <c r="L29" s="131"/>
      <c r="M29" s="128"/>
    </row>
    <row r="30" spans="1:13" ht="16.5" customHeight="1">
      <c r="A30" s="5"/>
      <c r="B30" s="19">
        <f t="shared" si="0"/>
        <v>17</v>
      </c>
      <c r="C30" s="19">
        <v>116</v>
      </c>
      <c r="D30" s="18" t="s">
        <v>92</v>
      </c>
      <c r="E30" s="110">
        <v>1992</v>
      </c>
      <c r="F30" s="110" t="s">
        <v>57</v>
      </c>
      <c r="G30" s="13" t="s">
        <v>3</v>
      </c>
      <c r="H30" s="18" t="s">
        <v>23</v>
      </c>
      <c r="I30" s="20">
        <v>2.9513888888888888E-3</v>
      </c>
      <c r="J30" s="21">
        <f t="shared" si="1"/>
        <v>17</v>
      </c>
      <c r="K30" s="215">
        <f>I30/I14</f>
        <v>1.7586206896551726</v>
      </c>
      <c r="L30" s="131"/>
      <c r="M30" s="128"/>
    </row>
    <row r="31" spans="1:13" ht="16.5" customHeight="1">
      <c r="A31" s="5"/>
      <c r="B31" s="19">
        <f t="shared" si="0"/>
        <v>18</v>
      </c>
      <c r="C31" s="134">
        <v>131</v>
      </c>
      <c r="D31" s="128" t="s">
        <v>91</v>
      </c>
      <c r="E31" s="124">
        <v>1993</v>
      </c>
      <c r="F31" s="124" t="s">
        <v>101</v>
      </c>
      <c r="G31" s="127" t="s">
        <v>2</v>
      </c>
      <c r="H31" s="128" t="s">
        <v>23</v>
      </c>
      <c r="I31" s="129">
        <v>3.0092592592592588E-3</v>
      </c>
      <c r="J31" s="21">
        <f t="shared" si="1"/>
        <v>18</v>
      </c>
      <c r="K31" s="215">
        <f>I31/I14</f>
        <v>1.7931034482758621</v>
      </c>
      <c r="L31" s="131"/>
      <c r="M31" s="128"/>
    </row>
    <row r="32" spans="1:13" ht="16.5" customHeight="1">
      <c r="A32" s="5"/>
      <c r="B32" s="19">
        <f t="shared" si="0"/>
        <v>19</v>
      </c>
      <c r="C32" s="134">
        <v>144</v>
      </c>
      <c r="D32" s="128" t="s">
        <v>90</v>
      </c>
      <c r="E32" s="124">
        <v>1996</v>
      </c>
      <c r="F32" s="124" t="s">
        <v>57</v>
      </c>
      <c r="G32" s="127" t="s">
        <v>12</v>
      </c>
      <c r="H32" s="128" t="s">
        <v>23</v>
      </c>
      <c r="I32" s="129">
        <v>3.0787037037037037E-3</v>
      </c>
      <c r="J32" s="21">
        <f t="shared" si="1"/>
        <v>19</v>
      </c>
      <c r="K32" s="215">
        <f>I32/I14</f>
        <v>1.8344827586206898</v>
      </c>
      <c r="L32" s="128"/>
      <c r="M32" s="128"/>
    </row>
    <row r="33" spans="1:13" ht="16.5" customHeight="1">
      <c r="A33" s="5"/>
      <c r="B33" s="19">
        <f t="shared" si="0"/>
        <v>20</v>
      </c>
      <c r="C33" s="19">
        <v>171</v>
      </c>
      <c r="D33" s="18" t="s">
        <v>89</v>
      </c>
      <c r="E33" s="110">
        <v>1989</v>
      </c>
      <c r="F33" s="110" t="s">
        <v>61</v>
      </c>
      <c r="G33" s="13" t="s">
        <v>13</v>
      </c>
      <c r="H33" s="18" t="s">
        <v>23</v>
      </c>
      <c r="I33" s="20">
        <v>3.1365740740740742E-3</v>
      </c>
      <c r="J33" s="21">
        <f t="shared" si="1"/>
        <v>20</v>
      </c>
      <c r="K33" s="215">
        <f>I33/I14</f>
        <v>1.8689655172413795</v>
      </c>
      <c r="L33" s="128"/>
      <c r="M33" s="128"/>
    </row>
    <row r="34" spans="1:13" ht="16.5" customHeight="1">
      <c r="A34" s="5"/>
      <c r="B34" s="19">
        <f t="shared" si="0"/>
        <v>21</v>
      </c>
      <c r="C34" s="134">
        <v>143</v>
      </c>
      <c r="D34" s="128" t="s">
        <v>88</v>
      </c>
      <c r="E34" s="124">
        <v>1993</v>
      </c>
      <c r="F34" s="124" t="s">
        <v>57</v>
      </c>
      <c r="G34" s="127" t="s">
        <v>2</v>
      </c>
      <c r="H34" s="128" t="s">
        <v>23</v>
      </c>
      <c r="I34" s="129">
        <v>3.1712962962962958E-3</v>
      </c>
      <c r="J34" s="21">
        <f t="shared" si="1"/>
        <v>21</v>
      </c>
      <c r="K34" s="215">
        <f>I34/I14</f>
        <v>1.8896551724137929</v>
      </c>
      <c r="L34" s="128"/>
      <c r="M34" s="128"/>
    </row>
    <row r="35" spans="1:13" ht="16.5" customHeight="1">
      <c r="A35" s="5"/>
      <c r="B35" s="19">
        <f t="shared" si="0"/>
        <v>22</v>
      </c>
      <c r="C35" s="19">
        <v>166</v>
      </c>
      <c r="D35" s="18" t="s">
        <v>87</v>
      </c>
      <c r="E35" s="110">
        <v>1990</v>
      </c>
      <c r="F35" s="110" t="s">
        <v>57</v>
      </c>
      <c r="G35" s="13" t="s">
        <v>3</v>
      </c>
      <c r="H35" s="18" t="s">
        <v>23</v>
      </c>
      <c r="I35" s="20">
        <v>3.2638888888888891E-3</v>
      </c>
      <c r="J35" s="21">
        <f t="shared" si="1"/>
        <v>22</v>
      </c>
      <c r="K35" s="215">
        <f>I35/I14</f>
        <v>1.9448275862068969</v>
      </c>
      <c r="L35" s="128"/>
      <c r="M35" s="128"/>
    </row>
    <row r="36" spans="1:13" ht="16.5" customHeight="1">
      <c r="A36" s="5"/>
      <c r="B36" s="19">
        <f t="shared" si="0"/>
        <v>23</v>
      </c>
      <c r="C36" s="19">
        <v>188</v>
      </c>
      <c r="D36" s="18" t="s">
        <v>85</v>
      </c>
      <c r="E36" s="110">
        <v>1990</v>
      </c>
      <c r="F36" s="110" t="s">
        <v>57</v>
      </c>
      <c r="G36" s="13" t="s">
        <v>4</v>
      </c>
      <c r="H36" s="18" t="s">
        <v>23</v>
      </c>
      <c r="I36" s="20">
        <v>3.3217592592592591E-3</v>
      </c>
      <c r="J36" s="21">
        <f t="shared" si="1"/>
        <v>23</v>
      </c>
      <c r="K36" s="215">
        <f>I36/I14</f>
        <v>1.9793103448275864</v>
      </c>
      <c r="L36" s="128"/>
      <c r="M36" s="128"/>
    </row>
    <row r="37" spans="1:13" ht="16.5" customHeight="1">
      <c r="A37" s="5"/>
      <c r="B37" s="19">
        <f t="shared" si="0"/>
        <v>24</v>
      </c>
      <c r="C37" s="134">
        <v>147</v>
      </c>
      <c r="D37" s="128" t="s">
        <v>84</v>
      </c>
      <c r="E37" s="124">
        <v>1996</v>
      </c>
      <c r="F37" s="124" t="s">
        <v>57</v>
      </c>
      <c r="G37" s="127" t="s">
        <v>4</v>
      </c>
      <c r="H37" s="128" t="s">
        <v>23</v>
      </c>
      <c r="I37" s="129">
        <v>3.5995370370370369E-3</v>
      </c>
      <c r="J37" s="21">
        <f t="shared" si="1"/>
        <v>24</v>
      </c>
      <c r="K37" s="215">
        <f>I37/I14</f>
        <v>2.1448275862068966</v>
      </c>
      <c r="L37" s="128"/>
      <c r="M37" s="128"/>
    </row>
    <row r="38" spans="1:13" ht="16.5" customHeight="1">
      <c r="A38" s="5"/>
      <c r="B38" s="19">
        <f t="shared" si="0"/>
        <v>25</v>
      </c>
      <c r="C38" s="134">
        <v>162</v>
      </c>
      <c r="D38" s="128" t="s">
        <v>83</v>
      </c>
      <c r="E38" s="124">
        <v>1996</v>
      </c>
      <c r="F38" s="124" t="s">
        <v>57</v>
      </c>
      <c r="G38" s="127" t="s">
        <v>3</v>
      </c>
      <c r="H38" s="128" t="s">
        <v>23</v>
      </c>
      <c r="I38" s="129">
        <v>3.6111111111111114E-3</v>
      </c>
      <c r="J38" s="21">
        <f t="shared" si="1"/>
        <v>25</v>
      </c>
      <c r="K38" s="215">
        <f>I38/I14</f>
        <v>2.1517241379310348</v>
      </c>
      <c r="L38" s="128"/>
      <c r="M38" s="128"/>
    </row>
    <row r="39" spans="1:13" ht="16.5" customHeight="1">
      <c r="A39" s="5"/>
      <c r="B39" s="19">
        <f t="shared" si="0"/>
        <v>26</v>
      </c>
      <c r="C39" s="19">
        <v>167</v>
      </c>
      <c r="D39" s="18" t="s">
        <v>82</v>
      </c>
      <c r="E39" s="110">
        <v>1987</v>
      </c>
      <c r="F39" s="110" t="s">
        <v>57</v>
      </c>
      <c r="G39" s="13" t="s">
        <v>3</v>
      </c>
      <c r="H39" s="18" t="s">
        <v>23</v>
      </c>
      <c r="I39" s="20">
        <v>3.6226851851851854E-3</v>
      </c>
      <c r="J39" s="21">
        <f t="shared" si="1"/>
        <v>26</v>
      </c>
      <c r="K39" s="215">
        <f>I39/I14</f>
        <v>2.158620689655173</v>
      </c>
      <c r="L39" s="128"/>
      <c r="M39" s="128"/>
    </row>
    <row r="40" spans="1:13" ht="16.5" customHeight="1">
      <c r="A40" s="5"/>
      <c r="B40" s="19">
        <f t="shared" si="0"/>
        <v>27</v>
      </c>
      <c r="C40" s="19">
        <v>122</v>
      </c>
      <c r="D40" s="18" t="s">
        <v>183</v>
      </c>
      <c r="E40" s="110">
        <v>1992</v>
      </c>
      <c r="F40" s="110" t="s">
        <v>57</v>
      </c>
      <c r="G40" s="13" t="s">
        <v>3</v>
      </c>
      <c r="H40" s="18" t="s">
        <v>23</v>
      </c>
      <c r="I40" s="20">
        <v>3.8657407407407408E-3</v>
      </c>
      <c r="J40" s="21">
        <f t="shared" si="1"/>
        <v>27</v>
      </c>
      <c r="K40" s="215">
        <f>I40/I14</f>
        <v>2.3034482758620691</v>
      </c>
      <c r="L40" s="128"/>
      <c r="M40" s="128"/>
    </row>
    <row r="41" spans="1:13" ht="16.5" customHeight="1">
      <c r="A41" s="5"/>
      <c r="B41" s="19">
        <f t="shared" si="0"/>
        <v>28</v>
      </c>
      <c r="C41" s="134">
        <v>111</v>
      </c>
      <c r="D41" s="128" t="s">
        <v>86</v>
      </c>
      <c r="E41" s="124">
        <v>1995</v>
      </c>
      <c r="F41" s="124" t="s">
        <v>57</v>
      </c>
      <c r="G41" s="127" t="s">
        <v>3</v>
      </c>
      <c r="H41" s="128" t="s">
        <v>23</v>
      </c>
      <c r="I41" s="129">
        <v>4.1782407407407402E-3</v>
      </c>
      <c r="J41" s="21">
        <f t="shared" si="1"/>
        <v>28</v>
      </c>
      <c r="K41" s="215">
        <f>I41/I14</f>
        <v>2.489655172413793</v>
      </c>
      <c r="L41" s="128"/>
      <c r="M41" s="128"/>
    </row>
    <row r="42" spans="1:13" ht="16.5" customHeight="1">
      <c r="A42" s="5"/>
      <c r="B42" s="19">
        <f t="shared" si="0"/>
        <v>29</v>
      </c>
      <c r="C42" s="134">
        <v>150</v>
      </c>
      <c r="D42" s="128" t="s">
        <v>80</v>
      </c>
      <c r="E42" s="124">
        <v>1994</v>
      </c>
      <c r="F42" s="124" t="s">
        <v>57</v>
      </c>
      <c r="G42" s="127" t="s">
        <v>3</v>
      </c>
      <c r="H42" s="128" t="s">
        <v>23</v>
      </c>
      <c r="I42" s="129">
        <v>4.2939814814814811E-3</v>
      </c>
      <c r="J42" s="21">
        <f t="shared" si="1"/>
        <v>29</v>
      </c>
      <c r="K42" s="215">
        <f>I42/I14</f>
        <v>2.5586206896551724</v>
      </c>
      <c r="L42" s="128"/>
      <c r="M42" s="128"/>
    </row>
    <row r="43" spans="1:13" ht="16.5" customHeight="1">
      <c r="A43" s="5"/>
      <c r="B43" s="19">
        <f t="shared" si="0"/>
        <v>30</v>
      </c>
      <c r="C43" s="134">
        <v>115</v>
      </c>
      <c r="D43" s="128" t="s">
        <v>81</v>
      </c>
      <c r="E43" s="124">
        <v>1995</v>
      </c>
      <c r="F43" s="124" t="s">
        <v>57</v>
      </c>
      <c r="G43" s="127" t="s">
        <v>3</v>
      </c>
      <c r="H43" s="128" t="s">
        <v>23</v>
      </c>
      <c r="I43" s="129">
        <v>4.3287037037037035E-3</v>
      </c>
      <c r="J43" s="21">
        <f t="shared" si="1"/>
        <v>30</v>
      </c>
      <c r="K43" s="215">
        <f>I43/I14</f>
        <v>2.5793103448275865</v>
      </c>
      <c r="L43" s="128"/>
      <c r="M43" s="128"/>
    </row>
    <row r="44" spans="1:13" ht="16.5" customHeight="1">
      <c r="A44" s="5"/>
      <c r="B44" s="19">
        <f t="shared" si="0"/>
        <v>31</v>
      </c>
      <c r="C44" s="19">
        <v>153</v>
      </c>
      <c r="D44" s="18" t="s">
        <v>79</v>
      </c>
      <c r="E44" s="110">
        <v>1990</v>
      </c>
      <c r="F44" s="110" t="s">
        <v>57</v>
      </c>
      <c r="G44" s="13" t="s">
        <v>3</v>
      </c>
      <c r="H44" s="18" t="s">
        <v>23</v>
      </c>
      <c r="I44" s="20">
        <v>4.4212962962962956E-3</v>
      </c>
      <c r="J44" s="21">
        <f t="shared" si="1"/>
        <v>31</v>
      </c>
      <c r="K44" s="215">
        <f>I44/I14</f>
        <v>2.6344827586206896</v>
      </c>
      <c r="L44" s="128"/>
      <c r="M44" s="128"/>
    </row>
    <row r="45" spans="1:13" ht="16.5" customHeight="1">
      <c r="A45" s="5"/>
      <c r="B45" s="19">
        <f t="shared" si="0"/>
        <v>32</v>
      </c>
      <c r="C45" s="134">
        <v>161</v>
      </c>
      <c r="D45" s="128" t="s">
        <v>78</v>
      </c>
      <c r="E45" s="124">
        <v>1995</v>
      </c>
      <c r="F45" s="124" t="s">
        <v>57</v>
      </c>
      <c r="G45" s="127" t="s">
        <v>3</v>
      </c>
      <c r="H45" s="128" t="s">
        <v>23</v>
      </c>
      <c r="I45" s="129">
        <v>4.5023148148148149E-3</v>
      </c>
      <c r="J45" s="21">
        <f t="shared" si="1"/>
        <v>32</v>
      </c>
      <c r="K45" s="215">
        <f>I45/I14</f>
        <v>2.6827586206896554</v>
      </c>
      <c r="L45" s="128"/>
      <c r="M45" s="128"/>
    </row>
    <row r="46" spans="1:13" ht="16.5" customHeight="1">
      <c r="A46" s="5"/>
      <c r="B46" s="19">
        <f t="shared" si="0"/>
        <v>33</v>
      </c>
      <c r="C46" s="134">
        <v>114</v>
      </c>
      <c r="D46" s="128" t="s">
        <v>77</v>
      </c>
      <c r="E46" s="124">
        <v>1995</v>
      </c>
      <c r="F46" s="124" t="s">
        <v>57</v>
      </c>
      <c r="G46" s="127" t="s">
        <v>3</v>
      </c>
      <c r="H46" s="128" t="s">
        <v>23</v>
      </c>
      <c r="I46" s="129">
        <v>4.8726851851851856E-3</v>
      </c>
      <c r="J46" s="21">
        <f t="shared" si="1"/>
        <v>33</v>
      </c>
      <c r="K46" s="215">
        <f>I46/I14</f>
        <v>2.9034482758620697</v>
      </c>
      <c r="L46" s="128"/>
      <c r="M46" s="128"/>
    </row>
    <row r="47" spans="1:13" ht="16.5" customHeight="1">
      <c r="A47" s="5"/>
      <c r="B47" s="19">
        <f t="shared" si="0"/>
        <v>34</v>
      </c>
      <c r="C47" s="19">
        <v>123</v>
      </c>
      <c r="D47" s="18" t="s">
        <v>76</v>
      </c>
      <c r="E47" s="110">
        <v>1992</v>
      </c>
      <c r="F47" s="110" t="s">
        <v>57</v>
      </c>
      <c r="G47" s="13" t="s">
        <v>3</v>
      </c>
      <c r="H47" s="18" t="s">
        <v>23</v>
      </c>
      <c r="I47" s="20">
        <v>4.9537037037037041E-3</v>
      </c>
      <c r="J47" s="21">
        <f t="shared" si="1"/>
        <v>34</v>
      </c>
      <c r="K47" s="215">
        <f>I47/I14</f>
        <v>2.9517241379310351</v>
      </c>
      <c r="L47" s="128"/>
      <c r="M47" s="128"/>
    </row>
    <row r="48" spans="1:13" ht="16.5" customHeight="1">
      <c r="A48" s="5"/>
      <c r="B48" s="19">
        <f t="shared" si="0"/>
        <v>35</v>
      </c>
      <c r="C48" s="134">
        <v>106</v>
      </c>
      <c r="D48" s="128" t="s">
        <v>75</v>
      </c>
      <c r="E48" s="124">
        <v>1996</v>
      </c>
      <c r="F48" s="124" t="s">
        <v>57</v>
      </c>
      <c r="G48" s="127" t="s">
        <v>3</v>
      </c>
      <c r="H48" s="128" t="s">
        <v>23</v>
      </c>
      <c r="I48" s="129">
        <v>5.0462962962962961E-3</v>
      </c>
      <c r="J48" s="21">
        <f t="shared" si="1"/>
        <v>35</v>
      </c>
      <c r="K48" s="215">
        <f>I48/I14</f>
        <v>3.0068965517241382</v>
      </c>
      <c r="L48" s="128"/>
      <c r="M48" s="128"/>
    </row>
    <row r="49" spans="1:18" ht="16.5" customHeight="1">
      <c r="A49" s="219"/>
      <c r="B49" s="19">
        <f t="shared" si="0"/>
        <v>36</v>
      </c>
      <c r="C49" s="134">
        <v>152</v>
      </c>
      <c r="D49" s="128" t="s">
        <v>74</v>
      </c>
      <c r="E49" s="124">
        <v>1994</v>
      </c>
      <c r="F49" s="124" t="s">
        <v>57</v>
      </c>
      <c r="G49" s="127" t="s">
        <v>3</v>
      </c>
      <c r="H49" s="128" t="s">
        <v>23</v>
      </c>
      <c r="I49" s="129">
        <v>5.2199074074074066E-3</v>
      </c>
      <c r="J49" s="21">
        <f t="shared" si="1"/>
        <v>36</v>
      </c>
      <c r="K49" s="215">
        <f>I49/I14</f>
        <v>3.1103448275862067</v>
      </c>
      <c r="L49" s="128"/>
      <c r="M49" s="128"/>
    </row>
    <row r="50" spans="1:18" ht="16.5" customHeight="1">
      <c r="A50" s="219"/>
      <c r="B50" s="19">
        <f t="shared" si="0"/>
        <v>37</v>
      </c>
      <c r="C50" s="134">
        <v>135</v>
      </c>
      <c r="D50" s="128" t="s">
        <v>73</v>
      </c>
      <c r="E50" s="124">
        <v>1995</v>
      </c>
      <c r="F50" s="124" t="s">
        <v>57</v>
      </c>
      <c r="G50" s="127" t="s">
        <v>2</v>
      </c>
      <c r="H50" s="128" t="s">
        <v>23</v>
      </c>
      <c r="I50" s="129">
        <v>5.2314814814814819E-3</v>
      </c>
      <c r="J50" s="21">
        <f t="shared" si="1"/>
        <v>37</v>
      </c>
      <c r="K50" s="215">
        <f>I50/I14</f>
        <v>3.1172413793103453</v>
      </c>
      <c r="L50" s="128"/>
      <c r="M50" s="128"/>
    </row>
    <row r="51" spans="1:18" ht="16.5" customHeight="1">
      <c r="A51" s="219"/>
      <c r="B51" s="19">
        <f t="shared" si="0"/>
        <v>38</v>
      </c>
      <c r="C51" s="134">
        <v>183</v>
      </c>
      <c r="D51" s="128" t="s">
        <v>15</v>
      </c>
      <c r="E51" s="124">
        <v>1995</v>
      </c>
      <c r="F51" s="124" t="s">
        <v>57</v>
      </c>
      <c r="G51" s="127" t="s">
        <v>3</v>
      </c>
      <c r="H51" s="128" t="s">
        <v>23</v>
      </c>
      <c r="I51" s="129">
        <v>5.6597222222222222E-3</v>
      </c>
      <c r="J51" s="21">
        <f t="shared" si="1"/>
        <v>38</v>
      </c>
      <c r="K51" s="215">
        <f>I51/I14</f>
        <v>3.3724137931034486</v>
      </c>
      <c r="L51" s="128"/>
      <c r="M51" s="128"/>
    </row>
    <row r="52" spans="1:18" ht="16.5" customHeight="1">
      <c r="A52" s="219"/>
      <c r="B52" s="19">
        <f t="shared" si="0"/>
        <v>39</v>
      </c>
      <c r="C52" s="134">
        <v>184</v>
      </c>
      <c r="D52" s="128" t="s">
        <v>19</v>
      </c>
      <c r="E52" s="124">
        <v>1995</v>
      </c>
      <c r="F52" s="124" t="s">
        <v>57</v>
      </c>
      <c r="G52" s="127" t="s">
        <v>16</v>
      </c>
      <c r="H52" s="128" t="s">
        <v>23</v>
      </c>
      <c r="I52" s="129">
        <v>5.7407407407407416E-3</v>
      </c>
      <c r="J52" s="21">
        <f t="shared" si="1"/>
        <v>39</v>
      </c>
      <c r="K52" s="215">
        <f>I52/I14</f>
        <v>3.4206896551724149</v>
      </c>
      <c r="L52" s="128"/>
      <c r="M52" s="128"/>
    </row>
    <row r="53" spans="1:18" ht="16.5" customHeight="1">
      <c r="A53" s="219"/>
      <c r="B53" s="19">
        <f t="shared" si="0"/>
        <v>40</v>
      </c>
      <c r="C53" s="134">
        <v>185</v>
      </c>
      <c r="D53" s="128" t="s">
        <v>17</v>
      </c>
      <c r="E53" s="124">
        <v>1995</v>
      </c>
      <c r="F53" s="124" t="s">
        <v>57</v>
      </c>
      <c r="G53" s="127" t="s">
        <v>3</v>
      </c>
      <c r="H53" s="128" t="s">
        <v>23</v>
      </c>
      <c r="I53" s="129">
        <v>6.1921296296296299E-3</v>
      </c>
      <c r="J53" s="21">
        <f t="shared" si="1"/>
        <v>40</v>
      </c>
      <c r="K53" s="215">
        <f>I53/I14</f>
        <v>3.6896551724137936</v>
      </c>
      <c r="L53" s="128"/>
      <c r="M53" s="128"/>
    </row>
    <row r="54" spans="1:18" ht="16.5" customHeight="1">
      <c r="A54" s="219"/>
      <c r="B54" s="19">
        <f t="shared" si="0"/>
        <v>41</v>
      </c>
      <c r="C54" s="19">
        <v>112</v>
      </c>
      <c r="D54" s="18" t="s">
        <v>72</v>
      </c>
      <c r="E54" s="110">
        <v>1992</v>
      </c>
      <c r="F54" s="110" t="s">
        <v>57</v>
      </c>
      <c r="G54" s="13" t="s">
        <v>3</v>
      </c>
      <c r="H54" s="18" t="s">
        <v>23</v>
      </c>
      <c r="I54" s="20">
        <v>6.7129629629629622E-3</v>
      </c>
      <c r="J54" s="21">
        <f t="shared" si="1"/>
        <v>41</v>
      </c>
      <c r="K54" s="215">
        <f>I54/I14</f>
        <v>4</v>
      </c>
      <c r="L54" s="128"/>
      <c r="M54" s="128"/>
    </row>
    <row r="55" spans="1:18" ht="16.5" customHeight="1">
      <c r="A55" s="219"/>
      <c r="B55" s="19">
        <f t="shared" si="0"/>
        <v>42</v>
      </c>
      <c r="C55" s="134">
        <v>151</v>
      </c>
      <c r="D55" s="128" t="s">
        <v>71</v>
      </c>
      <c r="E55" s="124">
        <v>1996</v>
      </c>
      <c r="F55" s="124" t="s">
        <v>57</v>
      </c>
      <c r="G55" s="127" t="s">
        <v>3</v>
      </c>
      <c r="H55" s="128" t="s">
        <v>23</v>
      </c>
      <c r="I55" s="129">
        <v>6.7245370370370367E-3</v>
      </c>
      <c r="J55" s="21">
        <f t="shared" si="1"/>
        <v>42</v>
      </c>
      <c r="K55" s="215">
        <f>I55/I14</f>
        <v>4.0068965517241377</v>
      </c>
      <c r="L55" s="128"/>
      <c r="M55" s="128"/>
    </row>
    <row r="56" spans="1:18" ht="16.5" customHeight="1">
      <c r="A56" s="219"/>
      <c r="B56" s="19">
        <f t="shared" si="0"/>
        <v>43</v>
      </c>
      <c r="C56" s="134">
        <v>186</v>
      </c>
      <c r="D56" s="128" t="s">
        <v>18</v>
      </c>
      <c r="E56" s="124">
        <v>1995</v>
      </c>
      <c r="F56" s="124" t="s">
        <v>57</v>
      </c>
      <c r="G56" s="127" t="s">
        <v>3</v>
      </c>
      <c r="H56" s="128" t="s">
        <v>23</v>
      </c>
      <c r="I56" s="129">
        <v>9.9074074074074082E-3</v>
      </c>
      <c r="J56" s="21">
        <f t="shared" si="1"/>
        <v>43</v>
      </c>
      <c r="K56" s="215">
        <f>I56/I14</f>
        <v>5.9034482758620701</v>
      </c>
      <c r="L56" s="128"/>
      <c r="M56" s="128"/>
    </row>
    <row r="57" spans="1:18" ht="16.5" customHeight="1">
      <c r="B57" s="19">
        <f t="shared" si="0"/>
        <v>44</v>
      </c>
      <c r="C57" s="134">
        <v>179</v>
      </c>
      <c r="D57" s="128" t="s">
        <v>70</v>
      </c>
      <c r="E57" s="124">
        <v>1995</v>
      </c>
      <c r="F57" s="124" t="s">
        <v>57</v>
      </c>
      <c r="G57" s="127" t="s">
        <v>8</v>
      </c>
      <c r="H57" s="128" t="s">
        <v>23</v>
      </c>
      <c r="I57" s="129">
        <v>1.0011574074074074E-2</v>
      </c>
      <c r="J57" s="21">
        <f t="shared" si="1"/>
        <v>44</v>
      </c>
      <c r="K57" s="215">
        <f>I57/I14</f>
        <v>5.9655172413793105</v>
      </c>
      <c r="L57" s="128"/>
      <c r="M57" s="128"/>
    </row>
    <row r="58" spans="1:18">
      <c r="B58" s="111"/>
      <c r="C58" s="111"/>
      <c r="D58" s="113"/>
      <c r="E58" s="111"/>
      <c r="F58" s="111"/>
      <c r="G58" s="112"/>
      <c r="H58" s="113"/>
      <c r="I58" s="114"/>
      <c r="J58" s="115"/>
      <c r="K58" s="116"/>
      <c r="L58" s="113"/>
      <c r="M58" s="113"/>
    </row>
    <row r="59" spans="1:18">
      <c r="A59" s="5"/>
      <c r="B59" s="111"/>
      <c r="C59" s="111"/>
      <c r="D59" s="113"/>
      <c r="E59" s="122"/>
      <c r="F59" s="122"/>
      <c r="G59" s="112"/>
      <c r="H59" s="113"/>
      <c r="I59" s="114"/>
      <c r="J59" s="115"/>
      <c r="K59" s="226"/>
      <c r="L59" s="122"/>
      <c r="M59" s="113"/>
      <c r="Q59" s="24"/>
      <c r="R59" s="25"/>
    </row>
    <row r="60" spans="1:18">
      <c r="A60" s="3"/>
      <c r="C60" s="219"/>
      <c r="D60" s="219"/>
      <c r="E60" s="26"/>
      <c r="F60" s="27"/>
      <c r="G60" s="22"/>
      <c r="H60" s="113"/>
      <c r="I60" s="114"/>
      <c r="J60" s="115"/>
      <c r="K60" s="221"/>
      <c r="L60" s="122"/>
      <c r="M60" s="113"/>
      <c r="Q60" s="24"/>
      <c r="R60" s="23"/>
    </row>
    <row r="61" spans="1:18">
      <c r="A61" s="219"/>
      <c r="C61" s="219"/>
      <c r="D61" s="219"/>
      <c r="E61" s="5"/>
      <c r="F61" s="27"/>
      <c r="G61" s="22"/>
      <c r="H61" s="113"/>
      <c r="I61" s="114"/>
      <c r="J61" s="115"/>
      <c r="K61" s="221"/>
      <c r="L61" s="122"/>
      <c r="M61" s="113"/>
      <c r="Q61" s="24"/>
      <c r="R61" s="25"/>
    </row>
    <row r="62" spans="1:18">
      <c r="A62" s="3" t="s">
        <v>103</v>
      </c>
      <c r="C62" s="219"/>
      <c r="D62" s="219"/>
      <c r="E62" s="219"/>
      <c r="F62" s="27"/>
      <c r="G62" s="22"/>
      <c r="H62" s="113"/>
      <c r="I62" s="114"/>
      <c r="J62" s="115"/>
      <c r="K62" s="221"/>
      <c r="L62" s="122"/>
      <c r="M62" s="113"/>
      <c r="Q62" s="24"/>
      <c r="R62" s="25"/>
    </row>
    <row r="63" spans="1:18">
      <c r="A63" s="219"/>
      <c r="C63" s="219"/>
      <c r="D63" s="219"/>
      <c r="E63" s="219"/>
      <c r="F63" s="27"/>
      <c r="G63" s="113"/>
      <c r="H63" s="113"/>
      <c r="I63" s="114"/>
      <c r="J63" s="115"/>
      <c r="K63" s="221"/>
      <c r="L63" s="113"/>
      <c r="M63" s="113"/>
      <c r="Q63" s="24"/>
      <c r="R63" s="25"/>
    </row>
    <row r="64" spans="1:18">
      <c r="A64" s="3" t="s">
        <v>104</v>
      </c>
      <c r="C64" s="219"/>
      <c r="D64" s="219"/>
      <c r="E64" s="219"/>
      <c r="F64" s="27"/>
      <c r="G64" s="22"/>
      <c r="H64" s="113"/>
      <c r="I64" s="114"/>
      <c r="J64" s="115"/>
      <c r="K64" s="221"/>
      <c r="L64" s="113"/>
      <c r="M64" s="113"/>
      <c r="Q64" s="24"/>
      <c r="R64" s="23"/>
    </row>
    <row r="65" spans="1:18">
      <c r="A65" s="22"/>
      <c r="B65" s="22"/>
      <c r="C65" s="22"/>
      <c r="D65" s="22"/>
      <c r="E65" s="22"/>
      <c r="F65" s="22"/>
      <c r="G65" s="22"/>
      <c r="H65" s="113"/>
      <c r="I65" s="114"/>
      <c r="J65" s="115"/>
      <c r="K65" s="221"/>
      <c r="L65" s="113"/>
      <c r="M65" s="113"/>
      <c r="Q65" s="24"/>
      <c r="R65" s="25"/>
    </row>
    <row r="66" spans="1:18">
      <c r="H66" s="113"/>
      <c r="I66" s="114"/>
      <c r="J66" s="115"/>
      <c r="K66" s="221"/>
      <c r="L66" s="113"/>
      <c r="M66" s="113"/>
      <c r="Q66" s="24"/>
      <c r="R66" s="23"/>
    </row>
    <row r="67" spans="1:18">
      <c r="A67" s="5"/>
      <c r="B67" s="111"/>
      <c r="C67" s="111"/>
      <c r="D67" s="113"/>
      <c r="E67" s="122"/>
      <c r="F67" s="122"/>
      <c r="G67" s="112"/>
      <c r="H67" s="113"/>
      <c r="I67" s="114"/>
      <c r="J67" s="115"/>
      <c r="K67" s="221"/>
      <c r="L67" s="113"/>
      <c r="M67" s="113"/>
      <c r="Q67" s="24"/>
      <c r="R67" s="25"/>
    </row>
    <row r="68" spans="1:1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1:18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18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8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8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18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</sheetData>
  <mergeCells count="7">
    <mergeCell ref="B11:M11"/>
    <mergeCell ref="B2:M2"/>
    <mergeCell ref="B3:M3"/>
    <mergeCell ref="B4:M4"/>
    <mergeCell ref="B5:M5"/>
    <mergeCell ref="L6:M6"/>
    <mergeCell ref="B10:M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activeCell="J19" sqref="J19"/>
    </sheetView>
  </sheetViews>
  <sheetFormatPr defaultRowHeight="15"/>
  <cols>
    <col min="1" max="1" width="2.7109375" customWidth="1"/>
    <col min="2" max="2" width="6" customWidth="1"/>
    <col min="4" max="4" width="25" customWidth="1"/>
    <col min="7" max="7" width="12.140625" customWidth="1"/>
    <col min="8" max="8" width="18.28515625" customWidth="1"/>
    <col min="9" max="9" width="10.28515625" customWidth="1"/>
    <col min="10" max="10" width="9.5703125" bestFit="1" customWidth="1"/>
    <col min="11" max="11" width="15" customWidth="1"/>
    <col min="12" max="12" width="16.28515625" customWidth="1"/>
    <col min="13" max="13" width="13.5703125" customWidth="1"/>
  </cols>
  <sheetData>
    <row r="1" spans="1:13">
      <c r="A1" s="219"/>
      <c r="C1" s="219"/>
      <c r="D1" s="3"/>
      <c r="E1" s="219"/>
      <c r="F1" s="219"/>
      <c r="I1" s="219"/>
      <c r="J1" s="219"/>
      <c r="K1" s="219"/>
    </row>
    <row r="2" spans="1:13">
      <c r="A2" s="219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3">
      <c r="A3" s="219"/>
      <c r="B3" s="235" t="s">
        <v>185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3" ht="15.75">
      <c r="A4" s="219"/>
      <c r="B4" s="236" t="s">
        <v>20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</row>
    <row r="5" spans="1:13" ht="15.75">
      <c r="A5" s="219"/>
      <c r="B5" s="236" t="s">
        <v>21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13">
      <c r="A6" s="5"/>
      <c r="B6" s="6" t="s">
        <v>22</v>
      </c>
      <c r="C6" s="219"/>
      <c r="D6" s="3"/>
      <c r="E6" s="219"/>
      <c r="F6" s="219"/>
      <c r="G6" s="2"/>
      <c r="I6" s="9"/>
      <c r="J6" s="9"/>
      <c r="K6" s="219"/>
      <c r="L6" s="237" t="s">
        <v>23</v>
      </c>
      <c r="M6" s="237"/>
    </row>
    <row r="7" spans="1:13">
      <c r="A7" s="5"/>
      <c r="C7" s="219"/>
      <c r="D7" s="3"/>
      <c r="E7" s="219"/>
      <c r="F7" s="219"/>
      <c r="G7" s="1"/>
      <c r="H7" s="1"/>
      <c r="I7" s="7"/>
      <c r="J7" s="7"/>
      <c r="K7" s="219"/>
    </row>
    <row r="8" spans="1:13">
      <c r="A8" s="5"/>
      <c r="C8" s="219"/>
      <c r="D8" s="3"/>
      <c r="E8" s="219"/>
      <c r="F8" s="219"/>
      <c r="G8" s="1"/>
      <c r="H8" s="1"/>
      <c r="I8" s="7"/>
      <c r="J8" s="7"/>
      <c r="K8" s="219"/>
    </row>
    <row r="9" spans="1:13">
      <c r="A9" s="5"/>
      <c r="C9" s="219"/>
      <c r="D9" s="3"/>
      <c r="E9" s="219"/>
      <c r="F9" s="219"/>
      <c r="G9" s="1"/>
      <c r="H9" s="1"/>
      <c r="I9" s="7"/>
      <c r="J9" s="7"/>
      <c r="K9" s="219"/>
    </row>
    <row r="10" spans="1:13" ht="18.75">
      <c r="A10" s="5"/>
      <c r="B10" s="233" t="s">
        <v>55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</row>
    <row r="11" spans="1:13" ht="18.75">
      <c r="A11" s="5"/>
      <c r="B11" s="232" t="s">
        <v>184</v>
      </c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</row>
    <row r="12" spans="1:13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38.25">
      <c r="A13" s="5"/>
      <c r="B13" s="16" t="s">
        <v>26</v>
      </c>
      <c r="C13" s="16" t="s">
        <v>25</v>
      </c>
      <c r="D13" s="8" t="s">
        <v>24</v>
      </c>
      <c r="E13" s="16" t="s">
        <v>48</v>
      </c>
      <c r="F13" s="16" t="s">
        <v>49</v>
      </c>
      <c r="G13" s="8" t="s">
        <v>50</v>
      </c>
      <c r="H13" s="16" t="s">
        <v>51</v>
      </c>
      <c r="I13" s="8" t="s">
        <v>0</v>
      </c>
      <c r="J13" s="8" t="s">
        <v>1</v>
      </c>
      <c r="K13" s="8" t="s">
        <v>52</v>
      </c>
      <c r="L13" s="8" t="s">
        <v>53</v>
      </c>
      <c r="M13" s="8" t="s">
        <v>54</v>
      </c>
    </row>
    <row r="14" spans="1:13" ht="16.5">
      <c r="A14" s="5"/>
      <c r="B14" s="19">
        <v>1</v>
      </c>
      <c r="C14" s="19">
        <v>142</v>
      </c>
      <c r="D14" s="13" t="s">
        <v>27</v>
      </c>
      <c r="E14" s="110">
        <v>1993</v>
      </c>
      <c r="F14" s="110" t="s">
        <v>60</v>
      </c>
      <c r="G14" s="13" t="s">
        <v>2</v>
      </c>
      <c r="H14" s="18" t="s">
        <v>23</v>
      </c>
      <c r="I14" s="20">
        <v>2.0833333333333333E-3</v>
      </c>
      <c r="J14" s="21">
        <v>1</v>
      </c>
      <c r="K14" s="214">
        <v>1</v>
      </c>
      <c r="L14" s="119"/>
      <c r="M14" s="18"/>
    </row>
    <row r="15" spans="1:13" ht="16.5">
      <c r="A15" s="5"/>
      <c r="B15" s="19">
        <f>1+B14</f>
        <v>2</v>
      </c>
      <c r="C15" s="19">
        <v>102</v>
      </c>
      <c r="D15" s="13" t="s">
        <v>28</v>
      </c>
      <c r="E15" s="110">
        <v>1995</v>
      </c>
      <c r="F15" s="110" t="s">
        <v>61</v>
      </c>
      <c r="G15" s="13" t="s">
        <v>3</v>
      </c>
      <c r="H15" s="18" t="s">
        <v>23</v>
      </c>
      <c r="I15" s="20">
        <v>2.3611111111111111E-3</v>
      </c>
      <c r="J15" s="21">
        <f>J14+1</f>
        <v>2</v>
      </c>
      <c r="K15" s="215">
        <f>I15/I14</f>
        <v>1.1333333333333333</v>
      </c>
      <c r="L15" s="119"/>
      <c r="M15" s="18"/>
    </row>
    <row r="16" spans="1:13" ht="16.5">
      <c r="A16" s="5"/>
      <c r="B16" s="19">
        <f t="shared" ref="B16:B37" si="0">1+B15</f>
        <v>3</v>
      </c>
      <c r="C16" s="19">
        <v>170</v>
      </c>
      <c r="D16" s="18" t="s">
        <v>29</v>
      </c>
      <c r="E16" s="110">
        <v>1994</v>
      </c>
      <c r="F16" s="110" t="s">
        <v>58</v>
      </c>
      <c r="G16" s="13" t="s">
        <v>7</v>
      </c>
      <c r="H16" s="18" t="s">
        <v>23</v>
      </c>
      <c r="I16" s="20">
        <v>2.7662037037037034E-3</v>
      </c>
      <c r="J16" s="108" t="s">
        <v>154</v>
      </c>
      <c r="K16" s="215">
        <f>I16/I14</f>
        <v>1.3277777777777777</v>
      </c>
      <c r="L16" s="119"/>
      <c r="M16" s="18"/>
    </row>
    <row r="17" spans="1:13" ht="16.5">
      <c r="A17" s="5"/>
      <c r="B17" s="19">
        <f t="shared" si="0"/>
        <v>4</v>
      </c>
      <c r="C17" s="19">
        <v>125</v>
      </c>
      <c r="D17" s="13" t="s">
        <v>30</v>
      </c>
      <c r="E17" s="19">
        <v>1992</v>
      </c>
      <c r="F17" s="110" t="s">
        <v>60</v>
      </c>
      <c r="G17" s="13" t="s">
        <v>3</v>
      </c>
      <c r="H17" s="18" t="s">
        <v>23</v>
      </c>
      <c r="I17" s="20">
        <v>2.7662037037037034E-3</v>
      </c>
      <c r="J17" s="108" t="s">
        <v>154</v>
      </c>
      <c r="K17" s="215">
        <f>I17/I14</f>
        <v>1.3277777777777777</v>
      </c>
      <c r="L17" s="119"/>
      <c r="M17" s="18"/>
    </row>
    <row r="18" spans="1:13" ht="16.5">
      <c r="A18" s="5"/>
      <c r="B18" s="19">
        <f t="shared" si="0"/>
        <v>5</v>
      </c>
      <c r="C18" s="19">
        <v>181</v>
      </c>
      <c r="D18" s="13" t="s">
        <v>31</v>
      </c>
      <c r="E18" s="19">
        <v>1991</v>
      </c>
      <c r="F18" s="110" t="s">
        <v>60</v>
      </c>
      <c r="G18" s="13" t="s">
        <v>3</v>
      </c>
      <c r="H18" s="18" t="s">
        <v>23</v>
      </c>
      <c r="I18" s="20">
        <v>2.7777777777777779E-3</v>
      </c>
      <c r="J18" s="21">
        <v>5</v>
      </c>
      <c r="K18" s="215">
        <f>I18/I18</f>
        <v>1</v>
      </c>
      <c r="L18" s="119"/>
      <c r="M18" s="18"/>
    </row>
    <row r="19" spans="1:13" ht="16.5">
      <c r="A19" s="5"/>
      <c r="B19" s="19">
        <f t="shared" si="0"/>
        <v>6</v>
      </c>
      <c r="C19" s="19">
        <v>173</v>
      </c>
      <c r="D19" s="13" t="s">
        <v>32</v>
      </c>
      <c r="E19" s="110">
        <v>1995</v>
      </c>
      <c r="F19" s="110" t="s">
        <v>60</v>
      </c>
      <c r="G19" s="13" t="s">
        <v>3</v>
      </c>
      <c r="H19" s="18" t="s">
        <v>23</v>
      </c>
      <c r="I19" s="20">
        <v>2.8240740740740739E-3</v>
      </c>
      <c r="J19" s="21">
        <f>J18+1</f>
        <v>6</v>
      </c>
      <c r="K19" s="215">
        <f>I19/I14</f>
        <v>1.3555555555555554</v>
      </c>
      <c r="L19" s="119"/>
      <c r="M19" s="18"/>
    </row>
    <row r="20" spans="1:13" ht="16.5">
      <c r="A20" s="5"/>
      <c r="B20" s="19">
        <f t="shared" si="0"/>
        <v>7</v>
      </c>
      <c r="C20" s="19">
        <v>138</v>
      </c>
      <c r="D20" s="13" t="s">
        <v>33</v>
      </c>
      <c r="E20" s="110">
        <v>1994</v>
      </c>
      <c r="F20" s="110" t="s">
        <v>58</v>
      </c>
      <c r="G20" s="13" t="s">
        <v>2</v>
      </c>
      <c r="H20" s="18" t="s">
        <v>23</v>
      </c>
      <c r="I20" s="20">
        <v>2.8587962962962963E-3</v>
      </c>
      <c r="J20" s="21">
        <f t="shared" ref="J20:J37" si="1">J19+1</f>
        <v>7</v>
      </c>
      <c r="K20" s="215">
        <f>I20/I14</f>
        <v>1.3722222222222222</v>
      </c>
      <c r="L20" s="119"/>
      <c r="M20" s="18"/>
    </row>
    <row r="21" spans="1:13" ht="16.5">
      <c r="A21" s="5"/>
      <c r="B21" s="19">
        <f t="shared" si="0"/>
        <v>8</v>
      </c>
      <c r="C21" s="19">
        <v>140</v>
      </c>
      <c r="D21" s="13" t="s">
        <v>34</v>
      </c>
      <c r="E21" s="110">
        <v>1989</v>
      </c>
      <c r="F21" s="110" t="s">
        <v>60</v>
      </c>
      <c r="G21" s="13" t="s">
        <v>2</v>
      </c>
      <c r="H21" s="18" t="s">
        <v>23</v>
      </c>
      <c r="I21" s="20">
        <v>2.9398148148148148E-3</v>
      </c>
      <c r="J21" s="21">
        <f t="shared" si="1"/>
        <v>8</v>
      </c>
      <c r="K21" s="215">
        <f>I21/I14</f>
        <v>1.4111111111111112</v>
      </c>
      <c r="L21" s="119"/>
      <c r="M21" s="18"/>
    </row>
    <row r="22" spans="1:13">
      <c r="A22" s="5"/>
      <c r="B22" s="19">
        <f t="shared" si="0"/>
        <v>9</v>
      </c>
      <c r="C22" s="19">
        <v>174</v>
      </c>
      <c r="D22" s="13" t="s">
        <v>35</v>
      </c>
      <c r="E22" s="110">
        <v>1995</v>
      </c>
      <c r="F22" s="19" t="s">
        <v>60</v>
      </c>
      <c r="G22" s="13" t="s">
        <v>3</v>
      </c>
      <c r="H22" s="18" t="s">
        <v>23</v>
      </c>
      <c r="I22" s="20">
        <v>3.1134259259259257E-3</v>
      </c>
      <c r="J22" s="21">
        <f t="shared" si="1"/>
        <v>9</v>
      </c>
      <c r="K22" s="215">
        <f>I22/I14</f>
        <v>1.4944444444444445</v>
      </c>
      <c r="L22" s="18"/>
      <c r="M22" s="18"/>
    </row>
    <row r="23" spans="1:13">
      <c r="A23" s="5"/>
      <c r="B23" s="19">
        <f t="shared" si="0"/>
        <v>10</v>
      </c>
      <c r="C23" s="19">
        <v>137</v>
      </c>
      <c r="D23" s="13" t="s">
        <v>36</v>
      </c>
      <c r="E23" s="110">
        <v>1994</v>
      </c>
      <c r="F23" s="19" t="s">
        <v>57</v>
      </c>
      <c r="G23" s="13" t="s">
        <v>2</v>
      </c>
      <c r="H23" s="18" t="s">
        <v>23</v>
      </c>
      <c r="I23" s="20">
        <v>3.3449074074074071E-3</v>
      </c>
      <c r="J23" s="21">
        <f t="shared" si="1"/>
        <v>10</v>
      </c>
      <c r="K23" s="215">
        <f>I23/I14</f>
        <v>1.6055555555555554</v>
      </c>
      <c r="L23" s="18"/>
      <c r="M23" s="18"/>
    </row>
    <row r="24" spans="1:13">
      <c r="A24" s="5"/>
      <c r="B24" s="19">
        <f t="shared" si="0"/>
        <v>11</v>
      </c>
      <c r="C24" s="19">
        <v>136</v>
      </c>
      <c r="D24" s="13" t="s">
        <v>37</v>
      </c>
      <c r="E24" s="110">
        <v>1995</v>
      </c>
      <c r="F24" s="19" t="s">
        <v>57</v>
      </c>
      <c r="G24" s="13" t="s">
        <v>2</v>
      </c>
      <c r="H24" s="18" t="s">
        <v>23</v>
      </c>
      <c r="I24" s="20">
        <v>3.9120370370370368E-3</v>
      </c>
      <c r="J24" s="21">
        <f t="shared" si="1"/>
        <v>11</v>
      </c>
      <c r="K24" s="215">
        <f>I24/I14</f>
        <v>1.8777777777777778</v>
      </c>
      <c r="L24" s="18"/>
      <c r="M24" s="18"/>
    </row>
    <row r="25" spans="1:13">
      <c r="A25" s="5"/>
      <c r="B25" s="19">
        <f t="shared" si="0"/>
        <v>12</v>
      </c>
      <c r="C25" s="19">
        <v>148</v>
      </c>
      <c r="D25" s="13" t="s">
        <v>39</v>
      </c>
      <c r="E25" s="19">
        <v>1990</v>
      </c>
      <c r="F25" s="110" t="s">
        <v>57</v>
      </c>
      <c r="G25" s="13" t="s">
        <v>4</v>
      </c>
      <c r="H25" s="18" t="s">
        <v>23</v>
      </c>
      <c r="I25" s="20">
        <v>4.0509259259259257E-3</v>
      </c>
      <c r="J25" s="21">
        <f t="shared" si="1"/>
        <v>12</v>
      </c>
      <c r="K25" s="215">
        <f>I25/I24</f>
        <v>1.0355029585798816</v>
      </c>
      <c r="L25" s="18"/>
      <c r="M25" s="18"/>
    </row>
    <row r="26" spans="1:13" ht="14.25" customHeight="1">
      <c r="A26" s="5"/>
      <c r="B26" s="19">
        <f t="shared" si="0"/>
        <v>13</v>
      </c>
      <c r="C26" s="19">
        <v>156</v>
      </c>
      <c r="D26" s="13" t="s">
        <v>38</v>
      </c>
      <c r="E26" s="110">
        <v>1994</v>
      </c>
      <c r="F26" s="19" t="s">
        <v>57</v>
      </c>
      <c r="G26" s="13" t="s">
        <v>3</v>
      </c>
      <c r="H26" s="18" t="s">
        <v>23</v>
      </c>
      <c r="I26" s="20">
        <v>4.1782407407407402E-3</v>
      </c>
      <c r="J26" s="21">
        <f t="shared" si="1"/>
        <v>13</v>
      </c>
      <c r="K26" s="215">
        <f>I26/I14</f>
        <v>2.0055555555555555</v>
      </c>
      <c r="L26" s="18"/>
      <c r="M26" s="18"/>
    </row>
    <row r="27" spans="1:13">
      <c r="A27" s="5"/>
      <c r="B27" s="19">
        <f t="shared" si="0"/>
        <v>14</v>
      </c>
      <c r="C27" s="19">
        <v>109</v>
      </c>
      <c r="D27" s="13" t="s">
        <v>40</v>
      </c>
      <c r="E27" s="19">
        <v>1992</v>
      </c>
      <c r="F27" s="110" t="s">
        <v>57</v>
      </c>
      <c r="G27" s="13" t="s">
        <v>5</v>
      </c>
      <c r="H27" s="18" t="s">
        <v>23</v>
      </c>
      <c r="I27" s="20">
        <v>4.5370370370370365E-3</v>
      </c>
      <c r="J27" s="21">
        <f t="shared" si="1"/>
        <v>14</v>
      </c>
      <c r="K27" s="215">
        <f>I27/I14</f>
        <v>2.1777777777777776</v>
      </c>
      <c r="L27" s="18"/>
      <c r="M27" s="18"/>
    </row>
    <row r="28" spans="1:13">
      <c r="A28" s="5"/>
      <c r="B28" s="19">
        <f t="shared" si="0"/>
        <v>15</v>
      </c>
      <c r="C28" s="19">
        <v>117</v>
      </c>
      <c r="D28" s="13" t="s">
        <v>41</v>
      </c>
      <c r="E28" s="110">
        <v>1996</v>
      </c>
      <c r="F28" s="19" t="s">
        <v>57</v>
      </c>
      <c r="G28" s="13" t="s">
        <v>3</v>
      </c>
      <c r="H28" s="18" t="s">
        <v>23</v>
      </c>
      <c r="I28" s="20">
        <v>4.9537037037037041E-3</v>
      </c>
      <c r="J28" s="21">
        <f t="shared" si="1"/>
        <v>15</v>
      </c>
      <c r="K28" s="215">
        <f>I28/I14</f>
        <v>2.3777777777777782</v>
      </c>
      <c r="L28" s="120"/>
      <c r="M28" s="120"/>
    </row>
    <row r="29" spans="1:13">
      <c r="A29" s="5"/>
      <c r="B29" s="19">
        <f t="shared" si="0"/>
        <v>16</v>
      </c>
      <c r="C29" s="19">
        <v>160</v>
      </c>
      <c r="D29" s="13" t="s">
        <v>42</v>
      </c>
      <c r="E29" s="110">
        <v>1996</v>
      </c>
      <c r="F29" s="19" t="s">
        <v>57</v>
      </c>
      <c r="G29" s="13" t="s">
        <v>3</v>
      </c>
      <c r="H29" s="18" t="s">
        <v>23</v>
      </c>
      <c r="I29" s="20">
        <v>5.3009259259259251E-3</v>
      </c>
      <c r="J29" s="21">
        <f t="shared" si="1"/>
        <v>16</v>
      </c>
      <c r="K29" s="215">
        <f>I29/I14</f>
        <v>2.5444444444444443</v>
      </c>
      <c r="L29" s="120"/>
      <c r="M29" s="120"/>
    </row>
    <row r="30" spans="1:13">
      <c r="A30" s="5"/>
      <c r="B30" s="19">
        <f t="shared" si="0"/>
        <v>17</v>
      </c>
      <c r="C30" s="19">
        <v>139</v>
      </c>
      <c r="D30" s="13" t="s">
        <v>43</v>
      </c>
      <c r="E30" s="110">
        <v>1994</v>
      </c>
      <c r="F30" s="19" t="s">
        <v>57</v>
      </c>
      <c r="G30" s="13" t="s">
        <v>2</v>
      </c>
      <c r="H30" s="18" t="s">
        <v>23</v>
      </c>
      <c r="I30" s="20">
        <v>5.4513888888888884E-3</v>
      </c>
      <c r="J30" s="21">
        <f t="shared" si="1"/>
        <v>17</v>
      </c>
      <c r="K30" s="215">
        <f>I30/I14</f>
        <v>2.6166666666666667</v>
      </c>
      <c r="L30" s="18"/>
      <c r="M30" s="18"/>
    </row>
    <row r="31" spans="1:13">
      <c r="A31" s="5"/>
      <c r="B31" s="19">
        <f t="shared" si="0"/>
        <v>18</v>
      </c>
      <c r="C31" s="19">
        <v>175</v>
      </c>
      <c r="D31" s="13" t="s">
        <v>45</v>
      </c>
      <c r="E31" s="110">
        <v>1995</v>
      </c>
      <c r="F31" s="19" t="s">
        <v>57</v>
      </c>
      <c r="G31" s="13" t="s">
        <v>3</v>
      </c>
      <c r="H31" s="18" t="s">
        <v>23</v>
      </c>
      <c r="I31" s="20">
        <v>6.4814814814814813E-3</v>
      </c>
      <c r="J31" s="21">
        <f t="shared" si="1"/>
        <v>18</v>
      </c>
      <c r="K31" s="215">
        <f>I31/I14</f>
        <v>3.1111111111111112</v>
      </c>
      <c r="L31" s="18"/>
      <c r="M31" s="18"/>
    </row>
    <row r="32" spans="1:13">
      <c r="A32" s="5"/>
      <c r="B32" s="19">
        <f t="shared" si="0"/>
        <v>19</v>
      </c>
      <c r="C32" s="19">
        <v>110</v>
      </c>
      <c r="D32" s="13" t="s">
        <v>44</v>
      </c>
      <c r="E32" s="110">
        <v>1996</v>
      </c>
      <c r="F32" s="19" t="s">
        <v>57</v>
      </c>
      <c r="G32" s="13" t="s">
        <v>3</v>
      </c>
      <c r="H32" s="18" t="s">
        <v>23</v>
      </c>
      <c r="I32" s="20">
        <v>6.4930555555555549E-3</v>
      </c>
      <c r="J32" s="21">
        <f t="shared" si="1"/>
        <v>19</v>
      </c>
      <c r="K32" s="215">
        <f>I32/I14</f>
        <v>3.1166666666666663</v>
      </c>
      <c r="L32" s="18"/>
      <c r="M32" s="18"/>
    </row>
    <row r="33" spans="1:13">
      <c r="A33" s="5"/>
      <c r="B33" s="19">
        <f t="shared" si="0"/>
        <v>20</v>
      </c>
      <c r="C33" s="19">
        <v>172</v>
      </c>
      <c r="D33" s="13" t="s">
        <v>59</v>
      </c>
      <c r="E33" s="110">
        <v>1995</v>
      </c>
      <c r="F33" s="19" t="s">
        <v>57</v>
      </c>
      <c r="G33" s="13" t="s">
        <v>3</v>
      </c>
      <c r="H33" s="18" t="s">
        <v>23</v>
      </c>
      <c r="I33" s="20">
        <v>6.8055555555555569E-3</v>
      </c>
      <c r="J33" s="21">
        <f t="shared" si="1"/>
        <v>20</v>
      </c>
      <c r="K33" s="215">
        <f>I33/I14</f>
        <v>3.2666666666666675</v>
      </c>
      <c r="L33" s="18"/>
      <c r="M33" s="18"/>
    </row>
    <row r="34" spans="1:13">
      <c r="A34" s="5"/>
      <c r="B34" s="19">
        <f t="shared" si="0"/>
        <v>21</v>
      </c>
      <c r="C34" s="19">
        <v>182</v>
      </c>
      <c r="D34" s="13" t="s">
        <v>6</v>
      </c>
      <c r="E34" s="134">
        <v>1991</v>
      </c>
      <c r="F34" s="110" t="s">
        <v>57</v>
      </c>
      <c r="G34" s="13" t="s">
        <v>7</v>
      </c>
      <c r="H34" s="18" t="s">
        <v>23</v>
      </c>
      <c r="I34" s="20">
        <v>6.8865740740740736E-3</v>
      </c>
      <c r="J34" s="21">
        <f t="shared" si="1"/>
        <v>21</v>
      </c>
      <c r="K34" s="215">
        <f>I34/I32</f>
        <v>1.0606060606060606</v>
      </c>
      <c r="L34" s="18"/>
      <c r="M34" s="18"/>
    </row>
    <row r="35" spans="1:13">
      <c r="A35" s="5"/>
      <c r="B35" s="19">
        <f t="shared" si="0"/>
        <v>22</v>
      </c>
      <c r="C35" s="19">
        <v>107</v>
      </c>
      <c r="D35" s="13" t="s">
        <v>46</v>
      </c>
      <c r="E35" s="110">
        <v>1993</v>
      </c>
      <c r="F35" s="19" t="s">
        <v>57</v>
      </c>
      <c r="G35" s="13" t="s">
        <v>3</v>
      </c>
      <c r="H35" s="18" t="s">
        <v>23</v>
      </c>
      <c r="I35" s="20">
        <v>8.113425925925925E-3</v>
      </c>
      <c r="J35" s="21">
        <f t="shared" si="1"/>
        <v>22</v>
      </c>
      <c r="K35" s="215">
        <f>I35/I14</f>
        <v>3.8944444444444439</v>
      </c>
      <c r="L35" s="18"/>
      <c r="M35" s="18"/>
    </row>
    <row r="36" spans="1:13">
      <c r="A36" s="5"/>
      <c r="B36" s="19">
        <f t="shared" si="0"/>
        <v>23</v>
      </c>
      <c r="C36" s="19">
        <v>178</v>
      </c>
      <c r="D36" s="14" t="s">
        <v>47</v>
      </c>
      <c r="E36" s="110">
        <v>1992</v>
      </c>
      <c r="F36" s="110" t="s">
        <v>57</v>
      </c>
      <c r="G36" s="13" t="s">
        <v>8</v>
      </c>
      <c r="H36" s="18" t="s">
        <v>23</v>
      </c>
      <c r="I36" s="20">
        <v>8.217592592592594E-3</v>
      </c>
      <c r="J36" s="21">
        <f t="shared" si="1"/>
        <v>23</v>
      </c>
      <c r="K36" s="215">
        <f>I36/I14</f>
        <v>3.9444444444444451</v>
      </c>
      <c r="L36" s="18"/>
      <c r="M36" s="18"/>
    </row>
    <row r="37" spans="1:13">
      <c r="A37" s="5"/>
      <c r="B37" s="19">
        <f t="shared" si="0"/>
        <v>24</v>
      </c>
      <c r="C37" s="19">
        <v>180</v>
      </c>
      <c r="D37" s="13" t="s">
        <v>9</v>
      </c>
      <c r="E37" s="110">
        <v>1992</v>
      </c>
      <c r="F37" s="110" t="s">
        <v>57</v>
      </c>
      <c r="G37" s="13" t="s">
        <v>8</v>
      </c>
      <c r="H37" s="18" t="s">
        <v>23</v>
      </c>
      <c r="I37" s="20">
        <v>8.3449074074074085E-3</v>
      </c>
      <c r="J37" s="21">
        <f t="shared" si="1"/>
        <v>24</v>
      </c>
      <c r="K37" s="215">
        <f>I37/I14</f>
        <v>4.0055555555555564</v>
      </c>
      <c r="L37" s="18"/>
      <c r="M37" s="18"/>
    </row>
    <row r="38" spans="1:13">
      <c r="A38" s="5"/>
      <c r="B38" s="111"/>
      <c r="C38" s="111"/>
      <c r="D38" s="112"/>
      <c r="E38" s="122"/>
      <c r="F38" s="111"/>
      <c r="G38" s="112"/>
      <c r="H38" s="113"/>
      <c r="I38" s="114"/>
      <c r="J38" s="115"/>
      <c r="K38" s="221"/>
      <c r="L38" s="113"/>
      <c r="M38" s="113"/>
    </row>
    <row r="39" spans="1:13">
      <c r="A39" s="219"/>
      <c r="B39" s="3"/>
      <c r="D39" s="219"/>
      <c r="E39" s="219"/>
      <c r="F39" s="26"/>
      <c r="G39" s="27"/>
      <c r="H39" s="22"/>
      <c r="I39" s="22"/>
      <c r="J39" s="22"/>
      <c r="K39" s="22"/>
      <c r="L39" s="113"/>
      <c r="M39" s="113"/>
    </row>
    <row r="40" spans="1:13">
      <c r="A40" s="219"/>
      <c r="B40" s="219"/>
      <c r="D40" s="219"/>
      <c r="E40" s="219"/>
      <c r="F40" s="5"/>
      <c r="G40" s="27"/>
      <c r="H40" s="22"/>
      <c r="I40" s="22"/>
      <c r="J40" s="22"/>
      <c r="K40" s="22"/>
      <c r="L40" s="113"/>
      <c r="M40" s="113"/>
    </row>
    <row r="41" spans="1:13">
      <c r="A41" s="219"/>
      <c r="B41" s="3" t="s">
        <v>103</v>
      </c>
      <c r="D41" s="219"/>
      <c r="E41" s="219"/>
      <c r="F41" s="219"/>
      <c r="G41" s="27"/>
      <c r="H41" s="22"/>
      <c r="I41" s="22"/>
      <c r="J41" s="22"/>
      <c r="K41" s="22"/>
      <c r="L41" s="113"/>
      <c r="M41" s="113"/>
    </row>
    <row r="42" spans="1:13">
      <c r="A42" s="219"/>
      <c r="B42" s="219"/>
      <c r="D42" s="219"/>
      <c r="E42" s="219"/>
      <c r="F42" s="219"/>
      <c r="G42" s="27"/>
      <c r="I42" s="219"/>
      <c r="J42" s="219"/>
      <c r="K42" s="219"/>
    </row>
    <row r="43" spans="1:13">
      <c r="A43" s="219"/>
      <c r="B43" s="3" t="s">
        <v>104</v>
      </c>
      <c r="D43" s="219"/>
      <c r="E43" s="219"/>
      <c r="F43" s="219"/>
      <c r="G43" s="27"/>
      <c r="H43" s="219"/>
      <c r="I43" s="28"/>
      <c r="J43" s="219"/>
      <c r="K43" s="29"/>
    </row>
    <row r="44" spans="1:13">
      <c r="A44" s="219"/>
      <c r="H44" s="219"/>
      <c r="I44" s="28"/>
      <c r="J44" s="219"/>
      <c r="K44" s="29"/>
    </row>
  </sheetData>
  <mergeCells count="7">
    <mergeCell ref="B11:M11"/>
    <mergeCell ref="B2:M2"/>
    <mergeCell ref="B3:M3"/>
    <mergeCell ref="B4:M4"/>
    <mergeCell ref="B5:M5"/>
    <mergeCell ref="L6:M6"/>
    <mergeCell ref="B10:M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32"/>
  <sheetViews>
    <sheetView topLeftCell="A7" workbookViewId="0">
      <selection activeCell="H20" sqref="H20"/>
    </sheetView>
  </sheetViews>
  <sheetFormatPr defaultRowHeight="15"/>
  <cols>
    <col min="1" max="1" width="20.5703125" style="1" customWidth="1"/>
    <col min="2" max="3" width="9.140625" style="1"/>
    <col min="4" max="4" width="17.28515625" style="1" customWidth="1"/>
    <col min="5" max="5" width="20.5703125" style="1" customWidth="1"/>
    <col min="6" max="6" width="14" style="1" customWidth="1"/>
    <col min="7" max="7" width="15" style="1" customWidth="1"/>
    <col min="8" max="8" width="12.42578125" style="1" customWidth="1"/>
    <col min="9" max="9" width="11.42578125" style="1" customWidth="1"/>
    <col min="10" max="10" width="12.7109375" style="1" customWidth="1"/>
    <col min="11" max="11" width="26.140625" style="1" customWidth="1"/>
    <col min="12" max="16384" width="9.140625" style="1"/>
  </cols>
  <sheetData>
    <row r="1" spans="1:11" ht="15.75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6.5" thickBot="1">
      <c r="A2" s="300" t="s">
        <v>108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1">
      <c r="A3" s="301" t="s">
        <v>109</v>
      </c>
      <c r="B3" s="303" t="s">
        <v>110</v>
      </c>
      <c r="C3" s="304"/>
      <c r="D3" s="307" t="s">
        <v>111</v>
      </c>
      <c r="E3" s="307" t="s">
        <v>112</v>
      </c>
      <c r="F3" s="303" t="s">
        <v>113</v>
      </c>
      <c r="G3" s="309"/>
      <c r="H3" s="309"/>
      <c r="I3" s="309" t="s">
        <v>114</v>
      </c>
      <c r="J3" s="309"/>
      <c r="K3" s="304"/>
    </row>
    <row r="4" spans="1:11" ht="15.75" thickBot="1">
      <c r="A4" s="302"/>
      <c r="B4" s="305"/>
      <c r="C4" s="306"/>
      <c r="D4" s="308"/>
      <c r="E4" s="308"/>
      <c r="F4" s="33" t="s">
        <v>115</v>
      </c>
      <c r="G4" s="34" t="s">
        <v>116</v>
      </c>
      <c r="H4" s="34" t="s">
        <v>117</v>
      </c>
      <c r="I4" s="34" t="s">
        <v>115</v>
      </c>
      <c r="J4" s="34" t="s">
        <v>116</v>
      </c>
      <c r="K4" s="35" t="s">
        <v>117</v>
      </c>
    </row>
    <row r="5" spans="1:11">
      <c r="A5" s="310" t="s">
        <v>118</v>
      </c>
      <c r="B5" s="310">
        <v>1</v>
      </c>
      <c r="C5" s="312"/>
      <c r="D5" s="36" t="s">
        <v>119</v>
      </c>
      <c r="E5" s="313" t="s">
        <v>120</v>
      </c>
      <c r="F5" s="37"/>
      <c r="G5" s="38"/>
      <c r="H5" s="39">
        <v>100</v>
      </c>
      <c r="I5" s="40">
        <v>100</v>
      </c>
      <c r="J5" s="40">
        <v>111</v>
      </c>
      <c r="K5" s="312" t="s">
        <v>121</v>
      </c>
    </row>
    <row r="6" spans="1:11">
      <c r="A6" s="310"/>
      <c r="B6" s="310"/>
      <c r="C6" s="312"/>
      <c r="D6" s="41">
        <v>1</v>
      </c>
      <c r="E6" s="313"/>
      <c r="F6" s="42"/>
      <c r="G6" s="43"/>
      <c r="H6" s="44">
        <v>102</v>
      </c>
      <c r="I6" s="45">
        <v>102</v>
      </c>
      <c r="J6" s="45">
        <v>114</v>
      </c>
      <c r="K6" s="312"/>
    </row>
    <row r="7" spans="1:11">
      <c r="A7" s="310"/>
      <c r="B7" s="310"/>
      <c r="C7" s="312"/>
      <c r="D7" s="41">
        <v>2</v>
      </c>
      <c r="E7" s="313"/>
      <c r="F7" s="42"/>
      <c r="G7" s="43"/>
      <c r="H7" s="44">
        <v>105</v>
      </c>
      <c r="I7" s="45">
        <v>105</v>
      </c>
      <c r="J7" s="45">
        <v>117</v>
      </c>
      <c r="K7" s="312"/>
    </row>
    <row r="8" spans="1:11">
      <c r="A8" s="310"/>
      <c r="B8" s="310"/>
      <c r="C8" s="312"/>
      <c r="D8" s="41">
        <v>3</v>
      </c>
      <c r="E8" s="313"/>
      <c r="F8" s="42"/>
      <c r="G8" s="43"/>
      <c r="H8" s="44">
        <v>108</v>
      </c>
      <c r="I8" s="45">
        <v>108</v>
      </c>
      <c r="J8" s="45">
        <v>120</v>
      </c>
      <c r="K8" s="312"/>
    </row>
    <row r="9" spans="1:11">
      <c r="A9" s="310"/>
      <c r="B9" s="310"/>
      <c r="C9" s="312"/>
      <c r="D9" s="41">
        <v>4</v>
      </c>
      <c r="E9" s="313"/>
      <c r="F9" s="42"/>
      <c r="G9" s="43"/>
      <c r="H9" s="44">
        <v>111</v>
      </c>
      <c r="I9" s="45">
        <v>111</v>
      </c>
      <c r="J9" s="45">
        <v>123</v>
      </c>
      <c r="K9" s="312"/>
    </row>
    <row r="10" spans="1:11">
      <c r="A10" s="310"/>
      <c r="B10" s="310"/>
      <c r="C10" s="312"/>
      <c r="D10" s="41">
        <v>5</v>
      </c>
      <c r="E10" s="313"/>
      <c r="F10" s="42"/>
      <c r="G10" s="43"/>
      <c r="H10" s="44">
        <v>114</v>
      </c>
      <c r="I10" s="45">
        <v>114</v>
      </c>
      <c r="J10" s="45">
        <v>129</v>
      </c>
      <c r="K10" s="312"/>
    </row>
    <row r="11" spans="1:11">
      <c r="A11" s="310"/>
      <c r="B11" s="310"/>
      <c r="C11" s="312"/>
      <c r="D11" s="41">
        <v>6</v>
      </c>
      <c r="E11" s="313"/>
      <c r="F11" s="42"/>
      <c r="G11" s="43"/>
      <c r="H11" s="44">
        <v>117</v>
      </c>
      <c r="I11" s="45">
        <v>117</v>
      </c>
      <c r="J11" s="45">
        <v>132</v>
      </c>
      <c r="K11" s="312"/>
    </row>
    <row r="12" spans="1:11">
      <c r="A12" s="310"/>
      <c r="B12" s="310"/>
      <c r="C12" s="312"/>
      <c r="D12" s="41">
        <v>8</v>
      </c>
      <c r="E12" s="313"/>
      <c r="F12" s="42"/>
      <c r="G12" s="43"/>
      <c r="H12" s="44">
        <v>120</v>
      </c>
      <c r="I12" s="45">
        <v>120</v>
      </c>
      <c r="J12" s="45">
        <v>135</v>
      </c>
      <c r="K12" s="312"/>
    </row>
    <row r="13" spans="1:11">
      <c r="A13" s="310"/>
      <c r="B13" s="310"/>
      <c r="C13" s="312"/>
      <c r="D13" s="41">
        <v>10</v>
      </c>
      <c r="E13" s="313"/>
      <c r="F13" s="42"/>
      <c r="G13" s="43"/>
      <c r="H13" s="44">
        <v>123</v>
      </c>
      <c r="I13" s="45">
        <v>123</v>
      </c>
      <c r="J13" s="45">
        <v>138</v>
      </c>
      <c r="K13" s="312"/>
    </row>
    <row r="14" spans="1:11" ht="15.75" thickBot="1">
      <c r="A14" s="310"/>
      <c r="B14" s="310"/>
      <c r="C14" s="312"/>
      <c r="D14" s="46">
        <v>13</v>
      </c>
      <c r="E14" s="313"/>
      <c r="F14" s="47"/>
      <c r="G14" s="48"/>
      <c r="H14" s="49">
        <v>126</v>
      </c>
      <c r="I14" s="50">
        <v>126</v>
      </c>
      <c r="J14" s="50">
        <v>142</v>
      </c>
      <c r="K14" s="312"/>
    </row>
    <row r="15" spans="1:11">
      <c r="A15" s="310"/>
      <c r="B15" s="315">
        <v>2</v>
      </c>
      <c r="C15" s="316"/>
      <c r="D15" s="51">
        <v>16</v>
      </c>
      <c r="E15" s="313"/>
      <c r="F15" s="37"/>
      <c r="G15" s="40">
        <v>100</v>
      </c>
      <c r="H15" s="40">
        <v>129</v>
      </c>
      <c r="I15" s="40">
        <v>129</v>
      </c>
      <c r="J15" s="40">
        <v>146</v>
      </c>
      <c r="K15" s="312"/>
    </row>
    <row r="16" spans="1:11">
      <c r="A16" s="310"/>
      <c r="B16" s="317"/>
      <c r="C16" s="318"/>
      <c r="D16" s="41">
        <v>20</v>
      </c>
      <c r="E16" s="313"/>
      <c r="F16" s="42"/>
      <c r="G16" s="45">
        <v>102</v>
      </c>
      <c r="H16" s="45">
        <v>132</v>
      </c>
      <c r="I16" s="45">
        <v>132</v>
      </c>
      <c r="J16" s="45">
        <v>150</v>
      </c>
      <c r="K16" s="312"/>
    </row>
    <row r="17" spans="1:11">
      <c r="A17" s="310"/>
      <c r="B17" s="317"/>
      <c r="C17" s="318"/>
      <c r="D17" s="41">
        <v>25</v>
      </c>
      <c r="E17" s="313"/>
      <c r="F17" s="42"/>
      <c r="G17" s="45">
        <v>105</v>
      </c>
      <c r="H17" s="45">
        <v>135</v>
      </c>
      <c r="I17" s="45">
        <v>135</v>
      </c>
      <c r="J17" s="45">
        <v>154</v>
      </c>
      <c r="K17" s="312"/>
    </row>
    <row r="18" spans="1:11">
      <c r="A18" s="310"/>
      <c r="B18" s="317"/>
      <c r="C18" s="318"/>
      <c r="D18" s="41">
        <v>32</v>
      </c>
      <c r="E18" s="313"/>
      <c r="F18" s="42"/>
      <c r="G18" s="45">
        <v>108</v>
      </c>
      <c r="H18" s="45">
        <v>138</v>
      </c>
      <c r="I18" s="45">
        <v>138</v>
      </c>
      <c r="J18" s="45">
        <v>158</v>
      </c>
      <c r="K18" s="312"/>
    </row>
    <row r="19" spans="1:11">
      <c r="A19" s="310"/>
      <c r="B19" s="317"/>
      <c r="C19" s="318"/>
      <c r="D19" s="41">
        <v>40</v>
      </c>
      <c r="E19" s="313"/>
      <c r="F19" s="42"/>
      <c r="G19" s="45">
        <v>111</v>
      </c>
      <c r="H19" s="45">
        <v>142</v>
      </c>
      <c r="I19" s="45">
        <v>142</v>
      </c>
      <c r="J19" s="45">
        <v>162</v>
      </c>
      <c r="K19" s="312"/>
    </row>
    <row r="20" spans="1:11" ht="15.75" thickBot="1">
      <c r="A20" s="310"/>
      <c r="B20" s="319"/>
      <c r="C20" s="320"/>
      <c r="D20" s="46">
        <v>50</v>
      </c>
      <c r="E20" s="313"/>
      <c r="F20" s="47"/>
      <c r="G20" s="50">
        <v>114</v>
      </c>
      <c r="H20" s="50">
        <v>146</v>
      </c>
      <c r="I20" s="50">
        <v>146</v>
      </c>
      <c r="J20" s="50">
        <v>166</v>
      </c>
      <c r="K20" s="312"/>
    </row>
    <row r="21" spans="1:11">
      <c r="A21" s="310"/>
      <c r="B21" s="321">
        <v>3</v>
      </c>
      <c r="C21" s="322"/>
      <c r="D21" s="51">
        <v>63</v>
      </c>
      <c r="E21" s="313"/>
      <c r="F21" s="52">
        <v>100</v>
      </c>
      <c r="G21" s="53">
        <v>117</v>
      </c>
      <c r="H21" s="53">
        <v>150</v>
      </c>
      <c r="I21" s="53">
        <v>150</v>
      </c>
      <c r="J21" s="38"/>
      <c r="K21" s="54"/>
    </row>
    <row r="22" spans="1:11">
      <c r="A22" s="310"/>
      <c r="B22" s="317"/>
      <c r="C22" s="318"/>
      <c r="D22" s="41">
        <v>80</v>
      </c>
      <c r="E22" s="313"/>
      <c r="F22" s="55">
        <v>102</v>
      </c>
      <c r="G22" s="45">
        <v>120</v>
      </c>
      <c r="H22" s="45">
        <v>154</v>
      </c>
      <c r="I22" s="45">
        <v>154</v>
      </c>
      <c r="J22" s="43"/>
      <c r="K22" s="56"/>
    </row>
    <row r="23" spans="1:11">
      <c r="A23" s="310"/>
      <c r="B23" s="317"/>
      <c r="C23" s="318"/>
      <c r="D23" s="41">
        <v>100</v>
      </c>
      <c r="E23" s="313"/>
      <c r="F23" s="55">
        <v>105</v>
      </c>
      <c r="G23" s="45">
        <v>123</v>
      </c>
      <c r="H23" s="45">
        <v>158</v>
      </c>
      <c r="I23" s="45">
        <v>158</v>
      </c>
      <c r="J23" s="43"/>
      <c r="K23" s="56"/>
    </row>
    <row r="24" spans="1:11">
      <c r="A24" s="310"/>
      <c r="B24" s="317"/>
      <c r="C24" s="318"/>
      <c r="D24" s="41">
        <v>125</v>
      </c>
      <c r="E24" s="313"/>
      <c r="F24" s="55">
        <v>108</v>
      </c>
      <c r="G24" s="45">
        <v>126</v>
      </c>
      <c r="H24" s="45">
        <v>162</v>
      </c>
      <c r="I24" s="45">
        <v>162</v>
      </c>
      <c r="J24" s="43"/>
      <c r="K24" s="56"/>
    </row>
    <row r="25" spans="1:11">
      <c r="A25" s="310"/>
      <c r="B25" s="317"/>
      <c r="C25" s="318"/>
      <c r="D25" s="41">
        <v>160</v>
      </c>
      <c r="E25" s="313"/>
      <c r="F25" s="55">
        <v>111</v>
      </c>
      <c r="G25" s="45">
        <v>129</v>
      </c>
      <c r="H25" s="45">
        <v>166</v>
      </c>
      <c r="I25" s="45">
        <v>166</v>
      </c>
      <c r="J25" s="43"/>
      <c r="K25" s="56"/>
    </row>
    <row r="26" spans="1:11">
      <c r="A26" s="310"/>
      <c r="B26" s="317"/>
      <c r="C26" s="318"/>
      <c r="D26" s="36">
        <v>200</v>
      </c>
      <c r="E26" s="313"/>
      <c r="F26" s="55">
        <v>114</v>
      </c>
      <c r="G26" s="45">
        <v>132</v>
      </c>
      <c r="H26" s="57">
        <v>168</v>
      </c>
      <c r="I26" s="57">
        <v>168</v>
      </c>
      <c r="J26" s="43"/>
      <c r="K26" s="56"/>
    </row>
    <row r="27" spans="1:11" ht="15.75" thickBot="1">
      <c r="A27" s="310"/>
      <c r="B27" s="323"/>
      <c r="C27" s="324"/>
      <c r="D27" s="46">
        <v>250</v>
      </c>
      <c r="E27" s="313"/>
      <c r="F27" s="58">
        <v>117</v>
      </c>
      <c r="G27" s="50">
        <v>135</v>
      </c>
      <c r="H27" s="59">
        <v>172</v>
      </c>
      <c r="I27" s="59">
        <v>172</v>
      </c>
      <c r="J27" s="48"/>
      <c r="K27" s="60"/>
    </row>
    <row r="28" spans="1:11">
      <c r="A28" s="310"/>
      <c r="B28" s="315">
        <v>4</v>
      </c>
      <c r="C28" s="316"/>
      <c r="D28" s="51">
        <v>300</v>
      </c>
      <c r="E28" s="313"/>
      <c r="F28" s="52">
        <v>120</v>
      </c>
      <c r="G28" s="53">
        <v>138</v>
      </c>
      <c r="H28" s="61"/>
      <c r="I28" s="61"/>
      <c r="J28" s="61"/>
      <c r="K28" s="62"/>
    </row>
    <row r="29" spans="1:11">
      <c r="A29" s="310"/>
      <c r="B29" s="317"/>
      <c r="C29" s="318"/>
      <c r="D29" s="41">
        <v>400</v>
      </c>
      <c r="E29" s="313"/>
      <c r="F29" s="55">
        <v>123</v>
      </c>
      <c r="G29" s="45">
        <v>142</v>
      </c>
      <c r="H29" s="43"/>
      <c r="I29" s="43"/>
      <c r="J29" s="43"/>
      <c r="K29" s="63"/>
    </row>
    <row r="30" spans="1:11">
      <c r="A30" s="310"/>
      <c r="B30" s="317"/>
      <c r="C30" s="318"/>
      <c r="D30" s="41">
        <v>500</v>
      </c>
      <c r="E30" s="313"/>
      <c r="F30" s="55">
        <v>126</v>
      </c>
      <c r="G30" s="45">
        <v>146</v>
      </c>
      <c r="H30" s="43"/>
      <c r="I30" s="43"/>
      <c r="J30" s="43"/>
      <c r="K30" s="63"/>
    </row>
    <row r="31" spans="1:11" ht="15.75" thickBot="1">
      <c r="A31" s="310"/>
      <c r="B31" s="319"/>
      <c r="C31" s="320"/>
      <c r="D31" s="46">
        <v>630</v>
      </c>
      <c r="E31" s="313"/>
      <c r="F31" s="58">
        <v>129</v>
      </c>
      <c r="G31" s="50">
        <v>150</v>
      </c>
      <c r="H31" s="48"/>
      <c r="I31" s="48"/>
      <c r="J31" s="48"/>
      <c r="K31" s="64"/>
    </row>
    <row r="32" spans="1:11">
      <c r="A32" s="310"/>
      <c r="B32" s="325" t="s">
        <v>122</v>
      </c>
      <c r="C32" s="326"/>
      <c r="D32" s="51">
        <v>700</v>
      </c>
      <c r="E32" s="313"/>
      <c r="F32" s="65">
        <v>130</v>
      </c>
      <c r="G32" s="38"/>
      <c r="H32" s="38"/>
      <c r="I32" s="38"/>
      <c r="J32" s="38"/>
      <c r="K32" s="66"/>
    </row>
    <row r="33" spans="1:11">
      <c r="A33" s="310"/>
      <c r="B33" s="327"/>
      <c r="C33" s="328"/>
      <c r="D33" s="41">
        <v>800</v>
      </c>
      <c r="E33" s="313"/>
      <c r="F33" s="55">
        <v>132</v>
      </c>
      <c r="G33" s="43"/>
      <c r="H33" s="43"/>
      <c r="I33" s="43"/>
      <c r="J33" s="43"/>
      <c r="K33" s="63"/>
    </row>
    <row r="34" spans="1:11">
      <c r="A34" s="310"/>
      <c r="B34" s="327"/>
      <c r="C34" s="328"/>
      <c r="D34" s="41">
        <v>900</v>
      </c>
      <c r="E34" s="313"/>
      <c r="F34" s="55">
        <v>134</v>
      </c>
      <c r="G34" s="43"/>
      <c r="H34" s="43"/>
      <c r="I34" s="43"/>
      <c r="J34" s="43"/>
      <c r="K34" s="63"/>
    </row>
    <row r="35" spans="1:11">
      <c r="A35" s="310"/>
      <c r="B35" s="327"/>
      <c r="C35" s="328"/>
      <c r="D35" s="41">
        <v>1000</v>
      </c>
      <c r="E35" s="313"/>
      <c r="F35" s="55">
        <v>135</v>
      </c>
      <c r="G35" s="43"/>
      <c r="H35" s="67"/>
      <c r="I35" s="67"/>
      <c r="J35" s="43"/>
      <c r="K35" s="63"/>
    </row>
    <row r="36" spans="1:11">
      <c r="A36" s="310"/>
      <c r="B36" s="327"/>
      <c r="C36" s="328"/>
      <c r="D36" s="41">
        <v>1250</v>
      </c>
      <c r="E36" s="313"/>
      <c r="F36" s="55">
        <v>138</v>
      </c>
      <c r="G36" s="43"/>
      <c r="H36" s="67"/>
      <c r="I36" s="67"/>
      <c r="J36" s="43"/>
      <c r="K36" s="63"/>
    </row>
    <row r="37" spans="1:11">
      <c r="A37" s="310"/>
      <c r="B37" s="327"/>
      <c r="C37" s="328"/>
      <c r="D37" s="41">
        <v>1500</v>
      </c>
      <c r="E37" s="313"/>
      <c r="F37" s="55">
        <v>140</v>
      </c>
      <c r="G37" s="43"/>
      <c r="H37" s="67"/>
      <c r="I37" s="67"/>
      <c r="J37" s="43"/>
      <c r="K37" s="63"/>
    </row>
    <row r="38" spans="1:11">
      <c r="A38" s="310"/>
      <c r="B38" s="327"/>
      <c r="C38" s="328"/>
      <c r="D38" s="41">
        <v>1600</v>
      </c>
      <c r="E38" s="313"/>
      <c r="F38" s="55">
        <v>142</v>
      </c>
      <c r="G38" s="43"/>
      <c r="H38" s="67"/>
      <c r="I38" s="67"/>
      <c r="J38" s="43"/>
      <c r="K38" s="63"/>
    </row>
    <row r="39" spans="1:11">
      <c r="A39" s="310"/>
      <c r="B39" s="327"/>
      <c r="C39" s="328"/>
      <c r="D39" s="41">
        <v>2000</v>
      </c>
      <c r="E39" s="313"/>
      <c r="F39" s="55">
        <v>146</v>
      </c>
      <c r="G39" s="43"/>
      <c r="H39" s="67"/>
      <c r="I39" s="67"/>
      <c r="J39" s="43"/>
      <c r="K39" s="63"/>
    </row>
    <row r="40" spans="1:11" ht="15.75" thickBot="1">
      <c r="A40" s="311"/>
      <c r="B40" s="329"/>
      <c r="C40" s="330"/>
      <c r="D40" s="46">
        <v>2400</v>
      </c>
      <c r="E40" s="314"/>
      <c r="F40" s="58">
        <v>150</v>
      </c>
      <c r="G40" s="48"/>
      <c r="H40" s="48"/>
      <c r="I40" s="48"/>
      <c r="J40" s="48"/>
      <c r="K40" s="64"/>
    </row>
    <row r="41" spans="1:11" ht="19.5" thickBot="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32"/>
    </row>
    <row r="42" spans="1:11" ht="42.75" customHeight="1">
      <c r="A42" s="333" t="s">
        <v>123</v>
      </c>
      <c r="B42" s="334"/>
      <c r="C42" s="335"/>
      <c r="D42" s="339" t="s">
        <v>124</v>
      </c>
      <c r="E42" s="339"/>
      <c r="F42" s="339"/>
      <c r="G42" s="339"/>
      <c r="H42" s="339"/>
      <c r="I42" s="339"/>
      <c r="J42" s="339"/>
      <c r="K42" s="340"/>
    </row>
    <row r="43" spans="1:11" ht="31.5" customHeight="1">
      <c r="A43" s="310"/>
      <c r="B43" s="336"/>
      <c r="C43" s="312"/>
      <c r="D43" s="238" t="s">
        <v>125</v>
      </c>
      <c r="E43" s="238"/>
      <c r="F43" s="238"/>
      <c r="G43" s="238"/>
      <c r="H43" s="238"/>
      <c r="I43" s="238"/>
      <c r="J43" s="238"/>
      <c r="K43" s="239"/>
    </row>
    <row r="44" spans="1:11" ht="30" customHeight="1">
      <c r="A44" s="310"/>
      <c r="B44" s="336"/>
      <c r="C44" s="312"/>
      <c r="D44" s="238" t="s">
        <v>105</v>
      </c>
      <c r="E44" s="238"/>
      <c r="F44" s="238"/>
      <c r="G44" s="238"/>
      <c r="H44" s="238"/>
      <c r="I44" s="238"/>
      <c r="J44" s="238"/>
      <c r="K44" s="239"/>
    </row>
    <row r="45" spans="1:11" ht="28.5" customHeight="1">
      <c r="A45" s="310"/>
      <c r="B45" s="336"/>
      <c r="C45" s="312"/>
      <c r="D45" s="238" t="s">
        <v>106</v>
      </c>
      <c r="E45" s="238"/>
      <c r="F45" s="238"/>
      <c r="G45" s="238"/>
      <c r="H45" s="238"/>
      <c r="I45" s="238"/>
      <c r="J45" s="238"/>
      <c r="K45" s="239"/>
    </row>
    <row r="46" spans="1:11" ht="39" customHeight="1">
      <c r="A46" s="310"/>
      <c r="B46" s="336"/>
      <c r="C46" s="312"/>
      <c r="D46" s="238" t="s">
        <v>107</v>
      </c>
      <c r="E46" s="238"/>
      <c r="F46" s="238"/>
      <c r="G46" s="238"/>
      <c r="H46" s="238"/>
      <c r="I46" s="238"/>
      <c r="J46" s="238"/>
      <c r="K46" s="239"/>
    </row>
    <row r="47" spans="1:11" ht="45" customHeight="1">
      <c r="A47" s="310"/>
      <c r="B47" s="336"/>
      <c r="C47" s="312"/>
      <c r="D47" s="238" t="s">
        <v>126</v>
      </c>
      <c r="E47" s="238"/>
      <c r="F47" s="238"/>
      <c r="G47" s="238"/>
      <c r="H47" s="238"/>
      <c r="I47" s="238"/>
      <c r="J47" s="238"/>
      <c r="K47" s="239"/>
    </row>
    <row r="48" spans="1:11">
      <c r="A48" s="310"/>
      <c r="B48" s="336"/>
      <c r="C48" s="312"/>
      <c r="D48" s="238" t="s">
        <v>127</v>
      </c>
      <c r="E48" s="238"/>
      <c r="F48" s="238"/>
      <c r="G48" s="238"/>
      <c r="H48" s="238"/>
      <c r="I48" s="238"/>
      <c r="J48" s="238"/>
      <c r="K48" s="239"/>
    </row>
    <row r="49" spans="1:11" ht="40.5" customHeight="1" thickBot="1">
      <c r="A49" s="311"/>
      <c r="B49" s="337"/>
      <c r="C49" s="338"/>
      <c r="D49" s="341" t="s">
        <v>128</v>
      </c>
      <c r="E49" s="341"/>
      <c r="F49" s="341"/>
      <c r="G49" s="341"/>
      <c r="H49" s="341"/>
      <c r="I49" s="341"/>
      <c r="J49" s="341"/>
      <c r="K49" s="342"/>
    </row>
    <row r="50" spans="1:11" ht="15.75" thickBot="1">
      <c r="A50" s="337"/>
      <c r="B50" s="337"/>
      <c r="C50" s="337"/>
      <c r="D50" s="337"/>
      <c r="E50" s="337"/>
      <c r="F50" s="337"/>
      <c r="G50" s="337"/>
      <c r="H50" s="337"/>
      <c r="I50" s="337"/>
      <c r="J50" s="337"/>
      <c r="K50" s="337"/>
    </row>
    <row r="51" spans="1:11">
      <c r="A51" s="343" t="s">
        <v>109</v>
      </c>
      <c r="B51" s="303" t="s">
        <v>129</v>
      </c>
      <c r="C51" s="304"/>
      <c r="D51" s="345" t="s">
        <v>111</v>
      </c>
      <c r="E51" s="307" t="s">
        <v>112</v>
      </c>
      <c r="F51" s="348" t="s">
        <v>113</v>
      </c>
      <c r="G51" s="309"/>
      <c r="H51" s="309"/>
      <c r="I51" s="309" t="s">
        <v>114</v>
      </c>
      <c r="J51" s="309"/>
      <c r="K51" s="304"/>
    </row>
    <row r="52" spans="1:11" ht="15.75" thickBot="1">
      <c r="A52" s="344"/>
      <c r="B52" s="33" t="s">
        <v>130</v>
      </c>
      <c r="C52" s="35" t="s">
        <v>131</v>
      </c>
      <c r="D52" s="346"/>
      <c r="E52" s="347"/>
      <c r="F52" s="68" t="s">
        <v>115</v>
      </c>
      <c r="G52" s="34" t="s">
        <v>116</v>
      </c>
      <c r="H52" s="34" t="s">
        <v>117</v>
      </c>
      <c r="I52" s="34" t="s">
        <v>115</v>
      </c>
      <c r="J52" s="34" t="s">
        <v>116</v>
      </c>
      <c r="K52" s="35" t="s">
        <v>117</v>
      </c>
    </row>
    <row r="53" spans="1:11" ht="23.25" thickBot="1">
      <c r="A53" s="310" t="s">
        <v>132</v>
      </c>
      <c r="B53" s="69"/>
      <c r="C53" s="70">
        <v>1</v>
      </c>
      <c r="D53" s="71" t="s">
        <v>133</v>
      </c>
      <c r="E53" s="349" t="s">
        <v>134</v>
      </c>
      <c r="F53" s="72"/>
      <c r="G53" s="73"/>
      <c r="H53" s="73"/>
      <c r="I53" s="73"/>
      <c r="J53" s="73"/>
      <c r="K53" s="74" t="s">
        <v>135</v>
      </c>
    </row>
    <row r="54" spans="1:11" ht="15.75" thickBot="1">
      <c r="A54" s="310"/>
      <c r="B54" s="69"/>
      <c r="C54" s="75" t="s">
        <v>136</v>
      </c>
      <c r="D54" s="71" t="s">
        <v>133</v>
      </c>
      <c r="E54" s="350"/>
      <c r="F54" s="72"/>
      <c r="G54" s="73"/>
      <c r="H54" s="73"/>
      <c r="I54" s="76">
        <v>80</v>
      </c>
      <c r="J54" s="77">
        <v>50</v>
      </c>
      <c r="K54" s="78"/>
    </row>
    <row r="55" spans="1:11">
      <c r="A55" s="310"/>
      <c r="B55" s="315">
        <v>1</v>
      </c>
      <c r="C55" s="352"/>
      <c r="D55" s="79">
        <v>3</v>
      </c>
      <c r="E55" s="350"/>
      <c r="F55" s="80"/>
      <c r="G55" s="38"/>
      <c r="H55" s="40">
        <v>95</v>
      </c>
      <c r="I55" s="38"/>
      <c r="J55" s="38"/>
      <c r="K55" s="104"/>
    </row>
    <row r="56" spans="1:11">
      <c r="A56" s="310"/>
      <c r="B56" s="317"/>
      <c r="C56" s="353"/>
      <c r="D56" s="81">
        <v>4</v>
      </c>
      <c r="E56" s="350"/>
      <c r="F56" s="82"/>
      <c r="G56" s="43"/>
      <c r="H56" s="45">
        <v>90</v>
      </c>
      <c r="I56" s="43"/>
      <c r="J56" s="43"/>
      <c r="K56" s="99"/>
    </row>
    <row r="57" spans="1:11">
      <c r="A57" s="310"/>
      <c r="B57" s="317"/>
      <c r="C57" s="353"/>
      <c r="D57" s="81">
        <v>5</v>
      </c>
      <c r="E57" s="350"/>
      <c r="F57" s="82"/>
      <c r="G57" s="43"/>
      <c r="H57" s="45">
        <v>85</v>
      </c>
      <c r="I57" s="43"/>
      <c r="J57" s="43"/>
      <c r="K57" s="99"/>
    </row>
    <row r="58" spans="1:11" ht="15.75" thickBot="1">
      <c r="A58" s="310"/>
      <c r="B58" s="319"/>
      <c r="C58" s="354"/>
      <c r="D58" s="83">
        <v>6</v>
      </c>
      <c r="E58" s="350"/>
      <c r="F58" s="84"/>
      <c r="G58" s="48"/>
      <c r="H58" s="50">
        <v>80</v>
      </c>
      <c r="I58" s="48"/>
      <c r="J58" s="48"/>
      <c r="K58" s="100"/>
    </row>
    <row r="59" spans="1:11">
      <c r="A59" s="310"/>
      <c r="B59" s="355" t="s">
        <v>137</v>
      </c>
      <c r="C59" s="358"/>
      <c r="D59" s="79">
        <v>7</v>
      </c>
      <c r="E59" s="350"/>
      <c r="F59" s="80"/>
      <c r="G59" s="40">
        <v>100</v>
      </c>
      <c r="H59" s="40">
        <v>60</v>
      </c>
      <c r="I59" s="38"/>
      <c r="J59" s="38"/>
      <c r="K59" s="104"/>
    </row>
    <row r="60" spans="1:11">
      <c r="A60" s="310"/>
      <c r="B60" s="356"/>
      <c r="C60" s="359"/>
      <c r="D60" s="81">
        <v>8</v>
      </c>
      <c r="E60" s="350"/>
      <c r="F60" s="82"/>
      <c r="G60" s="45">
        <v>95</v>
      </c>
      <c r="H60" s="45">
        <v>57</v>
      </c>
      <c r="I60" s="43"/>
      <c r="J60" s="43"/>
      <c r="K60" s="99"/>
    </row>
    <row r="61" spans="1:11">
      <c r="A61" s="310"/>
      <c r="B61" s="356"/>
      <c r="C61" s="359"/>
      <c r="D61" s="81">
        <v>9</v>
      </c>
      <c r="E61" s="350"/>
      <c r="F61" s="82"/>
      <c r="G61" s="45">
        <v>90</v>
      </c>
      <c r="H61" s="45">
        <v>54</v>
      </c>
      <c r="I61" s="43"/>
      <c r="J61" s="43"/>
      <c r="K61" s="99"/>
    </row>
    <row r="62" spans="1:11">
      <c r="A62" s="310"/>
      <c r="B62" s="356"/>
      <c r="C62" s="359"/>
      <c r="D62" s="81">
        <v>10</v>
      </c>
      <c r="E62" s="350"/>
      <c r="F62" s="82"/>
      <c r="G62" s="45">
        <v>85</v>
      </c>
      <c r="H62" s="45">
        <v>51</v>
      </c>
      <c r="I62" s="43"/>
      <c r="J62" s="43"/>
      <c r="K62" s="99"/>
    </row>
    <row r="63" spans="1:11">
      <c r="A63" s="310"/>
      <c r="B63" s="356"/>
      <c r="C63" s="359"/>
      <c r="D63" s="81">
        <v>11</v>
      </c>
      <c r="E63" s="350"/>
      <c r="F63" s="82"/>
      <c r="G63" s="45">
        <v>80</v>
      </c>
      <c r="H63" s="45">
        <v>48</v>
      </c>
      <c r="I63" s="43"/>
      <c r="J63" s="43"/>
      <c r="K63" s="99"/>
    </row>
    <row r="64" spans="1:11" ht="15.75" thickBot="1">
      <c r="A64" s="310"/>
      <c r="B64" s="357"/>
      <c r="C64" s="360"/>
      <c r="D64" s="83">
        <v>12</v>
      </c>
      <c r="E64" s="350"/>
      <c r="F64" s="84"/>
      <c r="G64" s="50">
        <v>75</v>
      </c>
      <c r="H64" s="50">
        <v>45</v>
      </c>
      <c r="I64" s="48"/>
      <c r="J64" s="48"/>
      <c r="K64" s="100"/>
    </row>
    <row r="65" spans="1:11">
      <c r="A65" s="310"/>
      <c r="B65" s="361" t="s">
        <v>138</v>
      </c>
      <c r="C65" s="362"/>
      <c r="D65" s="85">
        <v>13</v>
      </c>
      <c r="E65" s="350"/>
      <c r="F65" s="86">
        <v>100</v>
      </c>
      <c r="G65" s="40">
        <v>60</v>
      </c>
      <c r="H65" s="40">
        <v>35</v>
      </c>
      <c r="I65" s="38"/>
      <c r="J65" s="38"/>
      <c r="K65" s="104"/>
    </row>
    <row r="66" spans="1:11">
      <c r="A66" s="310"/>
      <c r="B66" s="356"/>
      <c r="C66" s="353"/>
      <c r="D66" s="81">
        <v>14</v>
      </c>
      <c r="E66" s="350"/>
      <c r="F66" s="87">
        <v>95</v>
      </c>
      <c r="G66" s="45">
        <v>57</v>
      </c>
      <c r="H66" s="45">
        <v>33</v>
      </c>
      <c r="I66" s="43"/>
      <c r="J66" s="43"/>
      <c r="K66" s="99"/>
    </row>
    <row r="67" spans="1:11">
      <c r="A67" s="310"/>
      <c r="B67" s="356"/>
      <c r="C67" s="353"/>
      <c r="D67" s="81">
        <v>15</v>
      </c>
      <c r="E67" s="350"/>
      <c r="F67" s="87">
        <v>90</v>
      </c>
      <c r="G67" s="45">
        <v>54</v>
      </c>
      <c r="H67" s="45">
        <v>31</v>
      </c>
      <c r="I67" s="43"/>
      <c r="J67" s="43"/>
      <c r="K67" s="99"/>
    </row>
    <row r="68" spans="1:11">
      <c r="A68" s="310"/>
      <c r="B68" s="356"/>
      <c r="C68" s="353"/>
      <c r="D68" s="81">
        <v>16</v>
      </c>
      <c r="E68" s="350"/>
      <c r="F68" s="87">
        <v>85</v>
      </c>
      <c r="G68" s="45">
        <v>51</v>
      </c>
      <c r="H68" s="45">
        <v>29</v>
      </c>
      <c r="I68" s="43"/>
      <c r="J68" s="43"/>
      <c r="K68" s="99"/>
    </row>
    <row r="69" spans="1:11">
      <c r="A69" s="310"/>
      <c r="B69" s="356"/>
      <c r="C69" s="353"/>
      <c r="D69" s="81">
        <v>17</v>
      </c>
      <c r="E69" s="350"/>
      <c r="F69" s="87">
        <v>80</v>
      </c>
      <c r="G69" s="45">
        <v>48</v>
      </c>
      <c r="H69" s="45">
        <v>27</v>
      </c>
      <c r="I69" s="43"/>
      <c r="J69" s="43"/>
      <c r="K69" s="99"/>
    </row>
    <row r="70" spans="1:11" ht="15.75" thickBot="1">
      <c r="A70" s="311"/>
      <c r="B70" s="357"/>
      <c r="C70" s="354"/>
      <c r="D70" s="83">
        <v>18</v>
      </c>
      <c r="E70" s="351"/>
      <c r="F70" s="88">
        <v>75</v>
      </c>
      <c r="G70" s="50">
        <v>45</v>
      </c>
      <c r="H70" s="59">
        <v>25</v>
      </c>
      <c r="I70" s="48"/>
      <c r="J70" s="48"/>
      <c r="K70" s="100"/>
    </row>
    <row r="71" spans="1:11" ht="18.75">
      <c r="A71" s="363"/>
      <c r="B71" s="364"/>
      <c r="C71" s="364"/>
      <c r="D71" s="364"/>
      <c r="E71" s="364"/>
      <c r="F71" s="364"/>
      <c r="G71" s="364"/>
      <c r="H71" s="364"/>
      <c r="I71" s="364"/>
      <c r="J71" s="364"/>
      <c r="K71" s="364"/>
    </row>
    <row r="72" spans="1:11" ht="15.75" thickBot="1">
      <c r="A72" s="337"/>
      <c r="B72" s="337"/>
      <c r="C72" s="337"/>
      <c r="D72" s="337"/>
      <c r="E72" s="337"/>
      <c r="F72" s="337"/>
      <c r="G72" s="337"/>
      <c r="H72" s="337"/>
      <c r="I72" s="337"/>
      <c r="J72" s="337"/>
      <c r="K72" s="337"/>
    </row>
    <row r="73" spans="1:11">
      <c r="A73" s="343" t="s">
        <v>139</v>
      </c>
      <c r="B73" s="303" t="s">
        <v>129</v>
      </c>
      <c r="C73" s="304"/>
      <c r="D73" s="307" t="s">
        <v>111</v>
      </c>
      <c r="E73" s="307" t="s">
        <v>112</v>
      </c>
      <c r="F73" s="348" t="s">
        <v>113</v>
      </c>
      <c r="G73" s="309"/>
      <c r="H73" s="309"/>
      <c r="I73" s="309" t="s">
        <v>114</v>
      </c>
      <c r="J73" s="309"/>
      <c r="K73" s="304"/>
    </row>
    <row r="74" spans="1:11" ht="15.75" thickBot="1">
      <c r="A74" s="344"/>
      <c r="B74" s="33" t="s">
        <v>130</v>
      </c>
      <c r="C74" s="35" t="s">
        <v>131</v>
      </c>
      <c r="D74" s="347"/>
      <c r="E74" s="347"/>
      <c r="F74" s="68" t="s">
        <v>115</v>
      </c>
      <c r="G74" s="34" t="s">
        <v>116</v>
      </c>
      <c r="H74" s="34" t="s">
        <v>117</v>
      </c>
      <c r="I74" s="34" t="s">
        <v>115</v>
      </c>
      <c r="J74" s="34" t="s">
        <v>116</v>
      </c>
      <c r="K74" s="35" t="s">
        <v>117</v>
      </c>
    </row>
    <row r="75" spans="1:11">
      <c r="A75" s="365" t="s">
        <v>132</v>
      </c>
      <c r="B75" s="355" t="s">
        <v>140</v>
      </c>
      <c r="C75" s="358"/>
      <c r="D75" s="79">
        <v>20</v>
      </c>
      <c r="E75" s="368" t="s">
        <v>141</v>
      </c>
      <c r="F75" s="86">
        <v>60</v>
      </c>
      <c r="G75" s="40">
        <v>35</v>
      </c>
      <c r="H75" s="89"/>
      <c r="I75" s="89"/>
      <c r="J75" s="89"/>
      <c r="K75" s="90"/>
    </row>
    <row r="76" spans="1:11">
      <c r="A76" s="366"/>
      <c r="B76" s="356"/>
      <c r="C76" s="353"/>
      <c r="D76" s="81">
        <v>22</v>
      </c>
      <c r="E76" s="369"/>
      <c r="F76" s="87">
        <v>57</v>
      </c>
      <c r="G76" s="45">
        <v>33</v>
      </c>
      <c r="H76" s="91"/>
      <c r="I76" s="91"/>
      <c r="J76" s="91"/>
      <c r="K76" s="92"/>
    </row>
    <row r="77" spans="1:11">
      <c r="A77" s="366"/>
      <c r="B77" s="356"/>
      <c r="C77" s="353"/>
      <c r="D77" s="81">
        <v>24</v>
      </c>
      <c r="E77" s="369"/>
      <c r="F77" s="87">
        <v>54</v>
      </c>
      <c r="G77" s="45">
        <v>31</v>
      </c>
      <c r="H77" s="91"/>
      <c r="I77" s="91"/>
      <c r="J77" s="91"/>
      <c r="K77" s="92"/>
    </row>
    <row r="78" spans="1:11">
      <c r="A78" s="366"/>
      <c r="B78" s="356"/>
      <c r="C78" s="353"/>
      <c r="D78" s="81">
        <v>26</v>
      </c>
      <c r="E78" s="369"/>
      <c r="F78" s="87">
        <v>51</v>
      </c>
      <c r="G78" s="45">
        <v>29</v>
      </c>
      <c r="H78" s="91"/>
      <c r="I78" s="91"/>
      <c r="J78" s="91"/>
      <c r="K78" s="92"/>
    </row>
    <row r="79" spans="1:11">
      <c r="A79" s="366"/>
      <c r="B79" s="356"/>
      <c r="C79" s="353"/>
      <c r="D79" s="81">
        <v>28</v>
      </c>
      <c r="E79" s="369"/>
      <c r="F79" s="93">
        <v>48</v>
      </c>
      <c r="G79" s="94">
        <v>27</v>
      </c>
      <c r="H79" s="95"/>
      <c r="I79" s="95"/>
      <c r="J79" s="95"/>
      <c r="K79" s="96"/>
    </row>
    <row r="80" spans="1:11" ht="15.75" thickBot="1">
      <c r="A80" s="366"/>
      <c r="B80" s="357"/>
      <c r="C80" s="354"/>
      <c r="D80" s="81">
        <v>30</v>
      </c>
      <c r="E80" s="370"/>
      <c r="F80" s="50">
        <v>45</v>
      </c>
      <c r="G80" s="50">
        <v>25</v>
      </c>
      <c r="H80" s="97"/>
      <c r="I80" s="97"/>
      <c r="J80" s="97"/>
      <c r="K80" s="98"/>
    </row>
    <row r="81" spans="1:11">
      <c r="A81" s="366"/>
      <c r="B81" s="372" t="s">
        <v>142</v>
      </c>
      <c r="C81" s="375"/>
      <c r="D81" s="81">
        <v>33</v>
      </c>
      <c r="E81" s="369"/>
      <c r="F81" s="86">
        <v>40</v>
      </c>
      <c r="G81" s="38"/>
      <c r="H81" s="89"/>
      <c r="I81" s="89"/>
      <c r="J81" s="89"/>
      <c r="K81" s="90"/>
    </row>
    <row r="82" spans="1:11">
      <c r="A82" s="366"/>
      <c r="B82" s="373"/>
      <c r="C82" s="353"/>
      <c r="D82" s="81">
        <v>36</v>
      </c>
      <c r="E82" s="369"/>
      <c r="F82" s="87">
        <v>37</v>
      </c>
      <c r="G82" s="43"/>
      <c r="H82" s="91"/>
      <c r="I82" s="91"/>
      <c r="J82" s="91"/>
      <c r="K82" s="92"/>
    </row>
    <row r="83" spans="1:11">
      <c r="A83" s="366"/>
      <c r="B83" s="373"/>
      <c r="C83" s="353"/>
      <c r="D83" s="81">
        <v>39</v>
      </c>
      <c r="E83" s="369"/>
      <c r="F83" s="87">
        <v>34</v>
      </c>
      <c r="G83" s="43"/>
      <c r="H83" s="91"/>
      <c r="I83" s="91"/>
      <c r="J83" s="91"/>
      <c r="K83" s="99"/>
    </row>
    <row r="84" spans="1:11">
      <c r="A84" s="366"/>
      <c r="B84" s="373"/>
      <c r="C84" s="353"/>
      <c r="D84" s="81">
        <v>42</v>
      </c>
      <c r="E84" s="369"/>
      <c r="F84" s="87">
        <v>31</v>
      </c>
      <c r="G84" s="43"/>
      <c r="H84" s="91"/>
      <c r="I84" s="91"/>
      <c r="J84" s="91"/>
      <c r="K84" s="99"/>
    </row>
    <row r="85" spans="1:11">
      <c r="A85" s="366"/>
      <c r="B85" s="373"/>
      <c r="C85" s="353"/>
      <c r="D85" s="81">
        <v>45</v>
      </c>
      <c r="E85" s="369"/>
      <c r="F85" s="87">
        <v>28</v>
      </c>
      <c r="G85" s="43"/>
      <c r="H85" s="91"/>
      <c r="I85" s="91"/>
      <c r="J85" s="91"/>
      <c r="K85" s="99"/>
    </row>
    <row r="86" spans="1:11" ht="15.75" thickBot="1">
      <c r="A86" s="366"/>
      <c r="B86" s="374"/>
      <c r="C86" s="354"/>
      <c r="D86" s="81">
        <v>48</v>
      </c>
      <c r="E86" s="369"/>
      <c r="F86" s="58">
        <v>25</v>
      </c>
      <c r="G86" s="48"/>
      <c r="H86" s="97"/>
      <c r="I86" s="97"/>
      <c r="J86" s="97"/>
      <c r="K86" s="100"/>
    </row>
    <row r="87" spans="1:11">
      <c r="A87" s="366"/>
      <c r="B87" s="376" t="s">
        <v>143</v>
      </c>
      <c r="C87" s="377"/>
      <c r="D87" s="81">
        <v>52</v>
      </c>
      <c r="E87" s="369"/>
      <c r="F87" s="101"/>
      <c r="G87" s="89"/>
      <c r="H87" s="89"/>
      <c r="I87" s="89"/>
      <c r="J87" s="89"/>
      <c r="K87" s="90"/>
    </row>
    <row r="88" spans="1:11">
      <c r="A88" s="366"/>
      <c r="B88" s="373"/>
      <c r="C88" s="353"/>
      <c r="D88" s="81">
        <v>56</v>
      </c>
      <c r="E88" s="369"/>
      <c r="F88" s="102"/>
      <c r="G88" s="91"/>
      <c r="H88" s="91"/>
      <c r="I88" s="91"/>
      <c r="J88" s="91"/>
      <c r="K88" s="92"/>
    </row>
    <row r="89" spans="1:11">
      <c r="A89" s="366"/>
      <c r="B89" s="373"/>
      <c r="C89" s="353"/>
      <c r="D89" s="81">
        <v>60</v>
      </c>
      <c r="E89" s="369"/>
      <c r="F89" s="102"/>
      <c r="G89" s="91"/>
      <c r="H89" s="91"/>
      <c r="I89" s="91"/>
      <c r="J89" s="91"/>
      <c r="K89" s="99"/>
    </row>
    <row r="90" spans="1:11">
      <c r="A90" s="366"/>
      <c r="B90" s="373"/>
      <c r="C90" s="353"/>
      <c r="D90" s="81">
        <v>64</v>
      </c>
      <c r="E90" s="369"/>
      <c r="F90" s="102"/>
      <c r="G90" s="91"/>
      <c r="H90" s="91"/>
      <c r="I90" s="91"/>
      <c r="J90" s="91"/>
      <c r="K90" s="99"/>
    </row>
    <row r="91" spans="1:11">
      <c r="A91" s="366"/>
      <c r="B91" s="373"/>
      <c r="C91" s="353"/>
      <c r="D91" s="81">
        <v>68</v>
      </c>
      <c r="E91" s="369"/>
      <c r="F91" s="102"/>
      <c r="G91" s="91"/>
      <c r="H91" s="91"/>
      <c r="I91" s="91"/>
      <c r="J91" s="91"/>
      <c r="K91" s="99"/>
    </row>
    <row r="92" spans="1:11" ht="15.75" thickBot="1">
      <c r="A92" s="367"/>
      <c r="B92" s="374"/>
      <c r="C92" s="354"/>
      <c r="D92" s="83">
        <v>72</v>
      </c>
      <c r="E92" s="371"/>
      <c r="F92" s="103"/>
      <c r="G92" s="97"/>
      <c r="H92" s="97"/>
      <c r="I92" s="97"/>
      <c r="J92" s="97"/>
      <c r="K92" s="100"/>
    </row>
    <row r="93" spans="1:11">
      <c r="A93" s="378" t="s">
        <v>123</v>
      </c>
      <c r="B93" s="379"/>
      <c r="C93" s="380"/>
      <c r="D93" s="384" t="s">
        <v>144</v>
      </c>
      <c r="E93" s="385"/>
      <c r="F93" s="385"/>
      <c r="G93" s="385"/>
      <c r="H93" s="385"/>
      <c r="I93" s="385"/>
      <c r="J93" s="385"/>
      <c r="K93" s="386"/>
    </row>
    <row r="94" spans="1:11">
      <c r="A94" s="378"/>
      <c r="B94" s="379"/>
      <c r="C94" s="380"/>
      <c r="D94" s="384" t="s">
        <v>145</v>
      </c>
      <c r="E94" s="385"/>
      <c r="F94" s="385"/>
      <c r="G94" s="385"/>
      <c r="H94" s="385"/>
      <c r="I94" s="385"/>
      <c r="J94" s="385"/>
      <c r="K94" s="386"/>
    </row>
    <row r="95" spans="1:11">
      <c r="A95" s="378"/>
      <c r="B95" s="379"/>
      <c r="C95" s="380"/>
      <c r="D95" s="384" t="s">
        <v>146</v>
      </c>
      <c r="E95" s="385"/>
      <c r="F95" s="385"/>
      <c r="G95" s="385"/>
      <c r="H95" s="385"/>
      <c r="I95" s="385"/>
      <c r="J95" s="385"/>
      <c r="K95" s="386"/>
    </row>
    <row r="96" spans="1:11">
      <c r="A96" s="378"/>
      <c r="B96" s="379"/>
      <c r="C96" s="380"/>
      <c r="D96" s="384" t="s">
        <v>147</v>
      </c>
      <c r="E96" s="385"/>
      <c r="F96" s="385"/>
      <c r="G96" s="385"/>
      <c r="H96" s="385"/>
      <c r="I96" s="385"/>
      <c r="J96" s="385"/>
      <c r="K96" s="386"/>
    </row>
    <row r="97" spans="1:11">
      <c r="A97" s="378"/>
      <c r="B97" s="379"/>
      <c r="C97" s="380"/>
      <c r="D97" s="384" t="s">
        <v>148</v>
      </c>
      <c r="E97" s="385"/>
      <c r="F97" s="385"/>
      <c r="G97" s="385"/>
      <c r="H97" s="385"/>
      <c r="I97" s="385"/>
      <c r="J97" s="385"/>
      <c r="K97" s="386"/>
    </row>
    <row r="98" spans="1:11">
      <c r="A98" s="378"/>
      <c r="B98" s="379"/>
      <c r="C98" s="380"/>
      <c r="D98" s="384" t="s">
        <v>149</v>
      </c>
      <c r="E98" s="385"/>
      <c r="F98" s="385"/>
      <c r="G98" s="385"/>
      <c r="H98" s="385"/>
      <c r="I98" s="385"/>
      <c r="J98" s="385"/>
      <c r="K98" s="386"/>
    </row>
    <row r="99" spans="1:11">
      <c r="A99" s="378"/>
      <c r="B99" s="379"/>
      <c r="C99" s="380"/>
      <c r="D99" s="384" t="s">
        <v>150</v>
      </c>
      <c r="E99" s="385"/>
      <c r="F99" s="385"/>
      <c r="G99" s="385"/>
      <c r="H99" s="385"/>
      <c r="I99" s="385"/>
      <c r="J99" s="385"/>
      <c r="K99" s="386"/>
    </row>
    <row r="100" spans="1:11">
      <c r="A100" s="378"/>
      <c r="B100" s="379"/>
      <c r="C100" s="380"/>
      <c r="D100" s="387" t="s">
        <v>151</v>
      </c>
      <c r="E100" s="388"/>
      <c r="F100" s="388"/>
      <c r="G100" s="388"/>
      <c r="H100" s="388"/>
      <c r="I100" s="388"/>
      <c r="J100" s="388"/>
      <c r="K100" s="389"/>
    </row>
    <row r="101" spans="1:11" ht="15.75" thickBot="1">
      <c r="A101" s="381"/>
      <c r="B101" s="382"/>
      <c r="C101" s="383"/>
      <c r="D101" s="390" t="s">
        <v>152</v>
      </c>
      <c r="E101" s="391"/>
      <c r="F101" s="391"/>
      <c r="G101" s="391"/>
      <c r="H101" s="391"/>
      <c r="I101" s="391"/>
      <c r="J101" s="391"/>
      <c r="K101" s="392"/>
    </row>
    <row r="102" spans="1:11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</row>
    <row r="103" spans="1:11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</row>
    <row r="104" spans="1:11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</row>
    <row r="105" spans="1:11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</row>
    <row r="106" spans="1:11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</row>
    <row r="107" spans="1:11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</row>
    <row r="108" spans="1:11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</row>
    <row r="109" spans="1:1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</row>
    <row r="110" spans="1:11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</row>
    <row r="111" spans="1:11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</row>
    <row r="112" spans="1:11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</row>
    <row r="113" spans="1:11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</row>
    <row r="114" spans="1:11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</row>
    <row r="115" spans="1:11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</row>
    <row r="116" spans="1:11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</row>
    <row r="117" spans="1:11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</row>
    <row r="118" spans="1:11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</row>
    <row r="119" spans="1:11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</row>
    <row r="120" spans="1:11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</row>
    <row r="121" spans="1:11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</row>
    <row r="122" spans="1:11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</row>
    <row r="123" spans="1:11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</row>
    <row r="124" spans="1:11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</row>
    <row r="125" spans="1:11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</row>
    <row r="126" spans="1:11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</row>
    <row r="127" spans="1:11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</row>
    <row r="128" spans="1:11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</row>
    <row r="129" spans="1:11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</row>
    <row r="130" spans="1:11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</row>
    <row r="131" spans="1:11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</row>
    <row r="132" spans="1:11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</row>
  </sheetData>
  <mergeCells count="67">
    <mergeCell ref="A93:C101"/>
    <mergeCell ref="D93:K93"/>
    <mergeCell ref="D94:K94"/>
    <mergeCell ref="D95:K95"/>
    <mergeCell ref="D96:K96"/>
    <mergeCell ref="D97:K97"/>
    <mergeCell ref="D98:K98"/>
    <mergeCell ref="D99:K99"/>
    <mergeCell ref="D100:K100"/>
    <mergeCell ref="D101:K101"/>
    <mergeCell ref="A75:A92"/>
    <mergeCell ref="B75:B80"/>
    <mergeCell ref="C75:C80"/>
    <mergeCell ref="E75:E92"/>
    <mergeCell ref="B81:B86"/>
    <mergeCell ref="C81:C86"/>
    <mergeCell ref="B87:B92"/>
    <mergeCell ref="C87:C92"/>
    <mergeCell ref="A71:K71"/>
    <mergeCell ref="A72:K72"/>
    <mergeCell ref="A73:A74"/>
    <mergeCell ref="B73:C73"/>
    <mergeCell ref="D73:D74"/>
    <mergeCell ref="E73:E74"/>
    <mergeCell ref="F73:H73"/>
    <mergeCell ref="I73:K73"/>
    <mergeCell ref="A53:A70"/>
    <mergeCell ref="E53:E70"/>
    <mergeCell ref="B55:B58"/>
    <mergeCell ref="C55:C58"/>
    <mergeCell ref="B59:B64"/>
    <mergeCell ref="C59:C64"/>
    <mergeCell ref="B65:B70"/>
    <mergeCell ref="C65:C70"/>
    <mergeCell ref="A50:K50"/>
    <mergeCell ref="A51:A52"/>
    <mergeCell ref="B51:C51"/>
    <mergeCell ref="D51:D52"/>
    <mergeCell ref="E51:E52"/>
    <mergeCell ref="F51:H51"/>
    <mergeCell ref="I51:K51"/>
    <mergeCell ref="A41:K41"/>
    <mergeCell ref="A42:C49"/>
    <mergeCell ref="D42:K42"/>
    <mergeCell ref="D43:K43"/>
    <mergeCell ref="D44:K44"/>
    <mergeCell ref="D45:K45"/>
    <mergeCell ref="D46:K46"/>
    <mergeCell ref="D47:K47"/>
    <mergeCell ref="D48:K48"/>
    <mergeCell ref="D49:K49"/>
    <mergeCell ref="A5:A40"/>
    <mergeCell ref="B5:C14"/>
    <mergeCell ref="E5:E40"/>
    <mergeCell ref="K5:K20"/>
    <mergeCell ref="B15:C20"/>
    <mergeCell ref="B21:C27"/>
    <mergeCell ref="B28:C31"/>
    <mergeCell ref="B32:C40"/>
    <mergeCell ref="A1:K1"/>
    <mergeCell ref="A2:K2"/>
    <mergeCell ref="A3:A4"/>
    <mergeCell ref="B3:C4"/>
    <mergeCell ref="D3:D4"/>
    <mergeCell ref="E3:E4"/>
    <mergeCell ref="F3:H3"/>
    <mergeCell ref="I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Юниорки</vt:lpstr>
      <vt:lpstr>Женщины</vt:lpstr>
      <vt:lpstr>Юниоры</vt:lpstr>
      <vt:lpstr>Мужчины</vt:lpstr>
      <vt:lpstr>командный зачет</vt:lpstr>
      <vt:lpstr>сводный протокол м</vt:lpstr>
      <vt:lpstr>сводный протокол ж</vt:lpstr>
      <vt:lpstr>нормы присвоения разрядов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</cp:lastModifiedBy>
  <cp:lastPrinted>2013-09-26T16:10:07Z</cp:lastPrinted>
  <dcterms:created xsi:type="dcterms:W3CDTF">2013-09-26T14:32:42Z</dcterms:created>
  <dcterms:modified xsi:type="dcterms:W3CDTF">2013-10-19T17:28:38Z</dcterms:modified>
</cp:coreProperties>
</file>